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proyecto staff selection\"/>
    </mc:Choice>
  </mc:AlternateContent>
  <bookViews>
    <workbookView xWindow="240" yWindow="15" windowWidth="15600" windowHeight="8055" activeTab="1"/>
  </bookViews>
  <sheets>
    <sheet name="B.D CONTRATO TERMINO INDEFINIDO" sheetId="2" r:id="rId1"/>
    <sheet name="CONTRATO" sheetId="1" r:id="rId2"/>
    <sheet name="B.D CONTRATO OBRA Y LABOR" sheetId="3" r:id="rId3"/>
    <sheet name="CONTRATO OBRA Y LABOR" sheetId="5" r:id="rId4"/>
  </sheets>
  <calcPr calcId="152511"/>
</workbook>
</file>

<file path=xl/calcChain.xml><?xml version="1.0" encoding="utf-8"?>
<calcChain xmlns="http://schemas.openxmlformats.org/spreadsheetml/2006/main">
  <c r="C121" i="1" l="1"/>
  <c r="D40" i="1"/>
  <c r="D39" i="1"/>
  <c r="D38" i="1"/>
  <c r="D37" i="1"/>
  <c r="F25" i="1"/>
  <c r="F24" i="1"/>
  <c r="F23" i="1"/>
  <c r="F22" i="1"/>
  <c r="F21" i="1"/>
  <c r="F20" i="1"/>
  <c r="F19" i="1"/>
  <c r="F18" i="1"/>
  <c r="F17" i="1"/>
  <c r="F15" i="1"/>
  <c r="F16" i="1"/>
</calcChain>
</file>

<file path=xl/sharedStrings.xml><?xml version="1.0" encoding="utf-8"?>
<sst xmlns="http://schemas.openxmlformats.org/spreadsheetml/2006/main" count="302" uniqueCount="215">
  <si>
    <t>CONTRATO LABORAL A TERMINO INDEFINIDO</t>
  </si>
  <si>
    <t>NOMBRE DEL EMPLEADOR</t>
  </si>
  <si>
    <t>DOMICILIO DEL EMPLEADOR</t>
  </si>
  <si>
    <t>NIT</t>
  </si>
  <si>
    <t>NOMBRE DEL TRABAJADOR</t>
  </si>
  <si>
    <t>C.C.</t>
  </si>
  <si>
    <t xml:space="preserve">DIRECCION DEL TRABAJADOR </t>
  </si>
  <si>
    <t>TELEFONO</t>
  </si>
  <si>
    <t xml:space="preserve">LUGAR, FECHA DE NACIMIENTO </t>
  </si>
  <si>
    <t xml:space="preserve">OFICIO QUE DESEMPEÑARA  </t>
  </si>
  <si>
    <t>SALARIO BASICO MENSUAL</t>
  </si>
  <si>
    <t>DURACION DEL CONTRATO</t>
  </si>
  <si>
    <t xml:space="preserve">FECHA DE INICIACION  </t>
  </si>
  <si>
    <t>PERIODO DE PAGO</t>
  </si>
  <si>
    <t xml:space="preserve">LUGAR DONDE TRABAJARA </t>
  </si>
  <si>
    <t xml:space="preserve">CIUDAD DONDE SE CONTRATA </t>
  </si>
  <si>
    <t xml:space="preserve">Entre el EMPLEADOR y el TRABAJADOR, de las condiciones ya dichas, identificados como aparece al pie de sus firmas, se ha celebrado el presente contrato individual de trabajo A TÉRMINO FIJO, regido además por las siguientes cláusulas, en conexión con la Ley 789 de 2002 y demás normas concordantes:
PRIMERA:  EL EMPLEADOR contrata los servicios  personales del TRABAJADOR y este se obliga:  a)  A poner al servicio del EMPLEADOR  toda su capacidad normal de trabajo en forma exclusiva en el desempeño de las funciones propias del oficio mencionado y en las labores anexas y complementarias del mismo., de conformidad con las ordenes e instrucciones que le imparta EL EMPLEADOR, o sus representantes, y  b)  A no prestar directa ni indirectamente servicios laborales a otros EMPLEADORES, ni a trabajar por cuenta propia en el mismo oficio durante la vigencia de este contrato,  en el horario que para tal fin le fije el Empleador.  
PARÁGRAFO 1: En desarrollo del contrato, el Trabajador cumplirá las siguientes labores conexas con el cargo: 
</t>
  </si>
  <si>
    <t>1)</t>
  </si>
  <si>
    <t>2)</t>
  </si>
  <si>
    <t>3)</t>
  </si>
  <si>
    <t>4)</t>
  </si>
  <si>
    <t xml:space="preserve">PARAGRAFO 2: Para los fines del contrato el trabajador estará subordinado a la Administradora del Centro de Eventos.
SEGUNDA: Las partes declaran que en el presente contrato se entienden incorporadas, en lo pertinente, las disposiciones legales que regulan las relaciones entre la empresa y sus trabajadores, en especial las del contrato de trabajo para el oficio que se suscribe, fuera de las obligaciones consignadas en los reglamentos de trabajo o de higiene y de seguridad industrial de la empresa. 
TERCERA:   En relación con la actividad propia del trabajador, este la ejecutará dentro de las siguientes modalidades que implican claras obligaciones para el mismo trabajador así:
</t>
  </si>
  <si>
    <t xml:space="preserve">CUARTA:    El EMPLEADOR  pagará al TRABAJADOR por la prestación de sus servicios el salario indicado, pagadero en las oportunidades también señaladas arriba. Dentro de este pago se encuentra incluida la remuneración  de los descansos dominicales y festivos de que tratan los capítulos I y II del título VII  del código Sustantivo del Trabajo.  Se aclara y se conviene que en los casos en los que EL TRABAJADOR devengue comisiones o cualquier otra modalidad de salario variable, el 82.5% de dichos ingresos, constituye remuneración  ordinaria, y el 17.5%  restante está destinado a remunerar el descanso en los días dominicales y festivos de que tratan los capítulos I y II del título VII del Código Sustantivo del Trabajo.
PARAGRAFO:  Las partes expresamente acuerdan que lo que reciba el trabajador o llegue a recibir en el futuro, adicional a su salario ordinario, ya sean beneficios  o auxilios habituales u ocasionales, tales como alimentación, habitación o vestuario, bonificaciones ocasionales o cualquier otra que reciba, durante la vigencia del contrato de trabajo, en dinero o en especie, no constituyen salario.
QUINTA:   Todo trabajo suplementario o en horas extras y todo trabajo en día domingo o festivo en los que legalmente debe concederse descanso, se remunerará  conforme a la ley, así como los correspondientes recargos nocturnos. Para el reconocimiento y pago del trabajo suplementario, dominical o festivo EL EMPLEADOR o sus representantes deben autorizarlo previamente por escrito. Cuando la necesidad de este trabajo se presente de manera imprevista o inaplazable, deberá ejecutarse y darse cuenta de él por escrito, a la mayor brevedad, al EMPLEADOR o a sus representantes. EL EMPLEADOR en consecuencia, no reconocerá ningún trabajo suplementario o en días de descanso legalmente obligatorio que no haya sido autorizado previamente o avisado inmediatamente, como queda dicho.
SEXTA:  EL TRABAJADOR se obliga a laborar la jornada ordinaria en los turnos y dentro de las horas señaladas por el EMPLEADOR, pudiendo hacer este ajustes o cambios de horario cuando lo estime conveniente. Por el acuerdo expreso o tácito de las partes, podrán repartirse las horas de la jornada ordinaria en la forma prevista en el artículo 164 del Código Sustantivo del Trabajo, modificado por el artículo 23 de la ley 50 de l990, teniendo en cuenta que los tiempos de descanso entre las secciones de la jornada no se computan dentro de la misma, según el artículo 167 ibídem.
Así mismo el empleador y el trabajador podrán acordar que la jornada semanal de cuarenta y ocho (48) horas se realice mediante jornadas diarias flexibles de trabajo, distribuidas en máximo seis días a la semana con un día de descanso obligatorio, que podrá coincidir  con el domingo. En éste el número de horas de trabajo diario  podrá repartirse de manera variable durante la respectiva semana y puede ser de mínimo ocho  (8) horas continuas y hasta diez (10) horas diarias sin lugar a ningún recargo por trabajo suplementario, cuando el número de horas de trabajo no exceda el promedio de cuarenta y ocho (48) horas semanales dentro de la jornada ordinaria de las 06:00 am a las 10:00 pm.
SEPTIMA:   Los primeros dos meses del presente contrato se consideran como periodo de prueba, y por consiguiente cualquiera de las partes podrá darlo por terminado unilateralmente, en cualquier momento durante dicho periodo.
OCTAVA:   La duración del presente contrato es la establecida en este documento y desde ya las partes acuerdan que no será prorrogado. Por consiguiente, el Trabajador queda preavisado desde la fecha,   en el sentido de aceptar que este contrato no se prorrogará ni renovará total o parcialmente y vencido el término del mismo, el Empleador  dispondrá máximo de ocho (8) días para cancelarle  su  liquidación.  
NOVENA:   Son justas causas para dar por terminado unilateralmente este contrato por cualquiera de las partes, las enumeradas en el artículo 7º del Decreto 2351 de 1965; y además por parte del EMPLEADOR, las siguientes faltas que para el efecto se califiquen como graves a saber: a) Solicitar préstamos especiales o ayudas económicas a clientes o proveedores del empleador aprovechándose de su cargo u oficio o aceptarles donaciones de cualquier clase sin la previa autorización del empleador.  b) Autorizar o ejecutar sin ser de su competencia, operaciones que afecten los intereses del empleador o negociar bienes y/o mercancías del empleador en provecho propio. c) Retener dineros o hacer efectivos cheques recibidos  para el empleador. d) Presentar cuentas de gastos ficticias o presentar como cumplidas visitas o tareas no efectuadas. e)  Cualquier actitud en los compromisos comerciales, personales o en las relaciones sociales que pueda afectar en forma nociva  la reputación del empleador. f) Retirar de las instalaciones  donde funcione la empresa elementos, máquinas y útiles de propiedad del Empleador sin su autorización escrita. g) La no asistencia puntual  al trabajo, sin excusa suficiente a juicio del Empleador. h)   El hecho de que el Trabajador abandone el sitio de trabajo, llegue embriagado al mismo o ingiera bebidas embriagantes en el sitio donde labora, sin excusa suficiente a juicio del Empleador. i) El desarrollo de actividades tales como rifas y ventas. j) El incumplimiento de las normas contenidas en el Reglamento Interno de Trabajo. k) Incurrir en conductas de acoso laboral señaladas en la Ley 1010 de 2006 y/o conductas  determinantes de acoso sexual. l) Utilizar los medios de comunicación electrónicos  y/o implementos de trabajo entregados para el desempeño del cargo, en asuntos personales ajenos a las labores señaladas  para su desarrollo.
DECIMA:   Las invenciones o descubrimientos realizados por el TRABAJADOR contratado para investigar pertenecen al  EMPLEADOR, de conformidad con el artículo 539 del Código de Comercio, así como en los artículos 20 y concordantes de la ley 23 de 1982 sobre derechos de autor.  En cualquier otro caso el invento pertenece al TRABAJADOR, salvo cuando este no haya sido contratado para investigar y realice la invención mediante datos o medios conocidos o utilizados en razón de la labor desempeñada, evento en el cual el trabajador tendrá derecho a una compensación que se fijará de acuerdo al monto del salario, la importancia del invento o descubrimiento, el beneficio que reporte al EMPLEADOR  u otros factores  similares.
DECIMA PRIMERA:  Las partes podrán convenir que el trabajo se preste en un lugar distinto del inicialmente contratado, siempre que tales traslados no desmejoren las condiciones laborales o de remuneración del TRABAJADOR, o impliquen perjuicios para él.  Los gastos que se originen con el traslado serán cubiertos por el EMPLEADOR de conformidad con el numeral 8º del artículo 57 del Código Sustantivo del Trabajo. El trabajador se obliga a aceptar los cambios de oficio que decida el EMPLEADOR dentro de su poder subordinante, siempre que se respeten las condiciones laborales del trabajador y no se le causen perjuicios. Todo ello sin que se afecte el honor, la dignidad y los derechos mínimos del TRABAJADOR, de conformidad con el artículo 23 del código sustantivo del Trabajo, modificado por el artículo 1º de la ley 50 de l990.
DECIMA SEGUNDA:   Mientras subsista el presente contrato de trabajo, la trabajadora tendrá derecho a habitar en el lugar donde se desarrolla su actividad, denominado Lugar tal jurisdicción de Sibate, Departamento de Cundinamarca, conjuntamente con su esposo e hijo menor. Este beneficio se concede por mera liberalidad del empleador sin que constituya factor para la base salarial.
DECIMA TERCERA El presente contrato reemplaza en su integridad y deja sin efecto alguno cualquier otro contrato verbal o escrito celebrado entre las partes con anterioridad. Las modificaciones que se acuerden al presente contrato se anotarán a continuación de su texto. 
DECIMA CUARTA. Sistema de Seguridad Social Integral. Para los fines consiguientes, el Trabajador manifiesta que se encuentra vinculado al Sistema de Seguridad Social Integral como sigue:
SALUD:_SALUDCOOP
PENSION: COLFONDOS
ARP_SEGUROS BOLIVAR
CAJA DE COMPENSACION: COMPENSAR
Para constancia se firma en dos ejemplares del mismo tenor y valor, ante testigos en Bogotá a los 15 días del mes de enero de 2011.-
</t>
  </si>
  <si>
    <t>EMPREADOR</t>
  </si>
  <si>
    <t>EMPREADO</t>
  </si>
  <si>
    <t>CC</t>
  </si>
  <si>
    <t>FIRMA</t>
  </si>
  <si>
    <t>CONTRA</t>
  </si>
  <si>
    <t>NOMBRE DEL 
EMPLEADOR</t>
  </si>
  <si>
    <t>DOMICILIO DEL 
EMPLEADOR</t>
  </si>
  <si>
    <t>NOMBRE DEL 
TRABAJADOR</t>
  </si>
  <si>
    <t xml:space="preserve">DIRECCION DEL 
TRABAJADOR </t>
  </si>
  <si>
    <t xml:space="preserve">LUGAR, FECHA
 DE NACIMIENTO </t>
  </si>
  <si>
    <t xml:space="preserve">OFICIO QUE 
DESEMPEÑARA  </t>
  </si>
  <si>
    <t>SALARIO BASICO 
MENSUAL</t>
  </si>
  <si>
    <t>DURACION DEL 
CONTRATO</t>
  </si>
  <si>
    <t xml:space="preserve">FECHA DE 
INICIACION  </t>
  </si>
  <si>
    <t>PERIODO
 DE PAGO</t>
  </si>
  <si>
    <t xml:space="preserve">LUGAR DONDE 
TRABAJARA </t>
  </si>
  <si>
    <t xml:space="preserve">CIUDAD DONDE
 SE CONTRATA </t>
  </si>
  <si>
    <t>FUNCION 4</t>
  </si>
  <si>
    <t>FUNCION 3</t>
  </si>
  <si>
    <t>FUNCION 2</t>
  </si>
  <si>
    <t>FUNCION 1</t>
  </si>
  <si>
    <t>FIRMA 
EMPLEADOR</t>
  </si>
  <si>
    <t>FIRMA
 EMPLEADO</t>
  </si>
  <si>
    <t>Sandra  Milena</t>
  </si>
  <si>
    <t>Julieth Paola</t>
  </si>
  <si>
    <t>Karen Liceth</t>
  </si>
  <si>
    <t>Anguie Alejandra</t>
  </si>
  <si>
    <t>Julieht Andrea</t>
  </si>
  <si>
    <t>Claudia Ines</t>
  </si>
  <si>
    <t>cristina</t>
  </si>
  <si>
    <t>Jenny Paola</t>
  </si>
  <si>
    <t xml:space="preserve">SDIP-AVALTEMPORAL </t>
  </si>
  <si>
    <t>CARRERA 72 N  7-32</t>
  </si>
  <si>
    <t>CARRERA 72 N  7-33</t>
  </si>
  <si>
    <t>CARRERA 72 N  7-34</t>
  </si>
  <si>
    <t>CARRERA 72 N  7-35</t>
  </si>
  <si>
    <t>CARRERA 72 N  7-36</t>
  </si>
  <si>
    <t>CARRERA 72 N  7-37</t>
  </si>
  <si>
    <t>CARRERA 72 N  7-38</t>
  </si>
  <si>
    <t>CARRERA 72 N  7-39</t>
  </si>
  <si>
    <t>CARRERA 72 N  7-40</t>
  </si>
  <si>
    <t>CARRERA 72 N  7-41</t>
  </si>
  <si>
    <t>CARRERA 72 N  7-42</t>
  </si>
  <si>
    <t>CARRERA 72 N  7-43</t>
  </si>
  <si>
    <t>archivo</t>
  </si>
  <si>
    <t>contador</t>
  </si>
  <si>
    <t>trabajador Social</t>
  </si>
  <si>
    <t>asistente administrativo</t>
  </si>
  <si>
    <t>Secretaria</t>
  </si>
  <si>
    <t>psicologa</t>
  </si>
  <si>
    <t>Director talento humano</t>
  </si>
  <si>
    <t>Contador</t>
  </si>
  <si>
    <t>Subgerente</t>
  </si>
  <si>
    <t/>
  </si>
  <si>
    <t>BOGOTA 13 DE ABRIL 1986</t>
  </si>
  <si>
    <t>BOGOTA,22 DE MARZO 1985</t>
  </si>
  <si>
    <t>BOGOTA ,ENERO 20 DE 1980</t>
  </si>
  <si>
    <t>BOGOTA,27 DE FEBRERO DE 1989</t>
  </si>
  <si>
    <t>BOGOTA, 14 D EMARZO, DE 1994</t>
  </si>
  <si>
    <t>BARRANQUILLA, 07 DE ABRIL DE 1994</t>
  </si>
  <si>
    <t>GIRARDOT, 22 DE MAYO DE 1998</t>
  </si>
  <si>
    <t>BOGOTA, 20 DE JUNIO DE 1999</t>
  </si>
  <si>
    <t>BOGOTA,07 DE JULIO DE 2000</t>
  </si>
  <si>
    <t>BOGOTA, 15 DE AGOSTO DE 2002</t>
  </si>
  <si>
    <t>BOGOTA, 19 DE SEPTIEMBRE DE 2004</t>
  </si>
  <si>
    <t>MEDELLIN, 12 DE OCTUBRE DE  2003</t>
  </si>
  <si>
    <t>publicista</t>
  </si>
  <si>
    <t>ingen.sistemas</t>
  </si>
  <si>
    <t>medico laboral</t>
  </si>
  <si>
    <t>indefinido</t>
  </si>
  <si>
    <t>14 octubre de 2010</t>
  </si>
  <si>
    <t>13 septiembre de 201</t>
  </si>
  <si>
    <t>7 enero de 2012</t>
  </si>
  <si>
    <t>8 de febrero de 2010</t>
  </si>
  <si>
    <t>9 de febrero de 2010</t>
  </si>
  <si>
    <t>11 de marzo de 2011</t>
  </si>
  <si>
    <t>14 de abril de 2013</t>
  </si>
  <si>
    <t>17 de mayo de 2010</t>
  </si>
  <si>
    <t>7 de mayo de 2009</t>
  </si>
  <si>
    <t>3 de junio de 2012</t>
  </si>
  <si>
    <t>7 de julio de 2013</t>
  </si>
  <si>
    <t>28 de febrero de 2014</t>
  </si>
  <si>
    <t>Mensual</t>
  </si>
  <si>
    <t>AIDA CASTIBLANCO</t>
  </si>
  <si>
    <t>MARTHA PAEZ</t>
  </si>
  <si>
    <t>SEDE PRINCIPAL ,
BOGOTA</t>
  </si>
  <si>
    <t>BOGOTA DC</t>
  </si>
  <si>
    <t>almacenamiento y codificacion de datos , ademas de manejod e micrososf oficce</t>
  </si>
  <si>
    <t>investigacion  fiscal ,contabilidad y evaluacion financiera</t>
  </si>
  <si>
    <t>Realiazar la orientacion anuevos trabajadores, visitas domiciliarias</t>
  </si>
  <si>
    <t>Elaborando documentación necesaria,informes y reportes periodicos</t>
  </si>
  <si>
    <t xml:space="preserve"> Manejo de monitores vigilar las puertas y requisas al personal de entrada y salida</t>
  </si>
  <si>
    <t xml:space="preserve"> entrevista laboral,capacitacion,y reclutamiento de personal,</t>
  </si>
  <si>
    <t xml:space="preserve"> liderazgo, trabajo en equipo para el planteamiento de estrategias de mercado y finanzas pueda trabajar en distintas areas como , fiscal ,contabilidad y evaluacion financiera</t>
  </si>
  <si>
    <t>Realizar  manual de funciones de cada personero de la empresa, es decir, velar por el estricto cumplimiento de las normas y funciones adheridas a cada puesto</t>
  </si>
  <si>
    <t>elaborae doumentacion, realizar informes periodicos del area de personal. Llevar el registro del personal</t>
  </si>
  <si>
    <t>Diseñara campañas Comerciales de los servicios de la organización y realizar la publicidad en medios masivos y folletos</t>
  </si>
  <si>
    <t>persona con experiencia de 2 años en el area de entrevista laboral,capacitacion,y reclutamiento de personal,y certificacion de antecedentes</t>
  </si>
  <si>
    <t>persona con experiencia de 2 años en ela rea de representacion legal , con conocimineto en regislacion laboral</t>
  </si>
  <si>
    <t>Realizar afiliacion al sistema de riesgos profesionales, admas liquidacion de nomina y parafiscales</t>
  </si>
  <si>
    <t>realizar sistematizacion</t>
  </si>
  <si>
    <t>llevar informs de base de datos
 y actualizaciones</t>
  </si>
  <si>
    <t>SDIP AVALTEMPORAL</t>
  </si>
  <si>
    <t>llevar la contaduria d ela empresa</t>
  </si>
  <si>
    <t>llavar registros actulaizados 
del estado financiero</t>
  </si>
  <si>
    <t>lmanejod e presupuesto 
empresarial</t>
  </si>
  <si>
    <t>capacitaciond el
 personal</t>
  </si>
  <si>
    <t>diseñode manuales 
de calidad del
 puesto de trabajo</t>
  </si>
  <si>
    <t>contribuir ala planeacion 
estartegica d ela empresa</t>
  </si>
  <si>
    <t xml:space="preserve">recibir a los visitantes, abrir y distribuir </t>
  </si>
  <si>
    <t>solicitar suministros de oficina</t>
  </si>
  <si>
    <t xml:space="preserve">planificar reuniones, archivar 
</t>
  </si>
  <si>
    <t xml:space="preserve"> Responder y dirigir llamadas telefónicas, rcorrespondencia,</t>
  </si>
  <si>
    <t>Realizar examenes de ingreso y engreso d elos nuevos trabajadores de la organización,</t>
  </si>
  <si>
    <t xml:space="preserve"> ademas de 
realizar campañas de prevencion
</t>
  </si>
  <si>
    <t>realizr campañas
 promocion de la salu</t>
  </si>
  <si>
    <t>Realizar visitas Domiciliarias valorar y organizacional que se generan entre individuos</t>
  </si>
  <si>
    <t>proponer alternativas
 de prevención y solución a las diversas 
situaciones de interacción social</t>
  </si>
  <si>
    <t>Diseñara campañas Comerciales de los servicios de la organización y s</t>
  </si>
  <si>
    <t>realizar la publicidad en medios masivos y folleto</t>
  </si>
  <si>
    <t>Aida Janeth castiblanco</t>
  </si>
  <si>
    <t>Martha Giovana Paez</t>
  </si>
  <si>
    <t>Nubia janeth Gordo</t>
  </si>
  <si>
    <t>codificacion de documentos</t>
  </si>
  <si>
    <t xml:space="preserve">valorar y proponer alternativas de prevención y solución a
 las diversas situaciones de interacción social </t>
  </si>
  <si>
    <t xml:space="preserve">,domicilio del empleador </t>
  </si>
  <si>
    <t xml:space="preserve">Nombre del empleador </t>
  </si>
  <si>
    <t xml:space="preserve">,nombre del trabajador </t>
  </si>
  <si>
    <t xml:space="preserve">dirección del trabajador </t>
  </si>
  <si>
    <t>, lugar, fecha de nacimiento y nacionalidad</t>
  </si>
  <si>
    <t xml:space="preserve">salario </t>
  </si>
  <si>
    <t xml:space="preserve">pagadero por </t>
  </si>
  <si>
    <t xml:space="preserve">fecha de iniciación de labores </t>
  </si>
  <si>
    <t>oficio a desempeñar</t>
  </si>
  <si>
    <t xml:space="preserve">lugar donde se desempeñarán las labores </t>
  </si>
  <si>
    <t xml:space="preserve">ciudad donde ha sido contratado el trabajador </t>
  </si>
  <si>
    <t xml:space="preserve">obra o labor contratada </t>
  </si>
  <si>
    <t>Entre el empleador y el trabajador, de las condiciones ya dichas identificados como aparece al pie de sus correspondientes firmas 
se ha celebrado el presente contrato individual de  trabajo, regido además por las siguientes cláusulas</t>
  </si>
  <si>
    <t xml:space="preserve">Primera. El empleador contrata los servicios personales del trabajador y este se obliga: 
a) A poner al servicio del empleador toda su capacidad normal de trabajo, en forma exclusiva en el desempeño de las funciones propias del oficio mencionado y las labores anexas y complementarias del mismo, de conformidad con las órdenes e instrucciones que le imparta el empleador o sus representantes, y b) A no prestar directa ni indirectamente servicios laborales a otros empleadores, ni a trabajar por cuenta propia en el mismo oficio, durante la vigencia de este contrato. Segunda. El empleador pagará al trabajador por la  prestación de sus servicios el salario indicado, pagadero en las oportunidades también señaladas arriba. Dentro de este pago se encuentra incluida la remuneración de los descansos dominicales y festivos de que tratan los capítulos I y II del título VII del Código Sustantivo del Trabajo. Se aclara y se conviene que en los casos en los que el trabajador devengue comisiones o cualquier otra modalidad de salario variable, el 82.5% de dichos ingresos, constituye remuneración ordinaria y el 17.5% restante esta designado a remunerar el descanso en los días dominicales y festivos que tratan los capítulos I y II del título VII del Código Sustantivo de Trabajo. Tercera. Todo trabajo suplementario o en horas extras y todo trabajo en día domingo  o festivo en los que legalmente debe concederse el descanso, se remunerará  conforme a la Ley, así como los correspondientes recargos nocturnos. Para el reconocimiento y pago del trabajo suplementario, dominical o festivo el empleador o sus representantes deben autorizarlo previamente por escrito. Cuando la necesidad de este trabajo se presente de manera imprevista o inaplazable, deberá ejecutarse y darse cuenta de él por escrito, a la mayor brevedad, al empleador o sus representantes. El empleador, en consecuencia, no reconocerá ningún trabajo suplementario o en días de descanso legalmente obligatorio que no haya sido autorizado previamente  o avisado inmediatamente, como queda dicho. Cuarta. El trabajador se obliga a laborar la jornada ordinaria en los turnos y dentro de las horas señaladas por el empleador, pudiendo hacer éste ajustes o cambios de horario cuando lo estime conveniente. Por el acuerdo expreso o tácito de las partes, podrán repartirse las horas jornada ordinaria de la forma prevista en el artículo 164 del Código Sustantivo del Trabajo, modificado por el artículo 23 de la Ley 50 de 1990, teniendo en cuenta que los tiempos de descanso entre las secciones de la jornada no se computan dentro de la misma, según el artículo 167 ibídem. Quinta. El presente contrato se celebra por el tiempo que dure la realización de la obra (o labor contratada), según se determino anteriormente. Sexta. Son justas causas para dar por terminado unilateralmente este contrato por cualquiera de las partes, las enumeradas en los artículos 62 y 63 del Código Sustantivo del Trabajo; y, además, por parte del empleado, las faltas que para el efecto se califiquen como graves en el espacio reservado para las cláusulas adicionales en el presente contrato. Séptima. Las invenciones o descubrimientos realizados por el trabajador contratado  para investigar pertenecen al empleador, de conformidad con el artículo 539 del Código de Comercio, así como el artículo 20 y concordantes de la ley 23 de 1982 sobre derechos de autor. En cualquier otro caso el invento pertenece al trabajador, salvo cuando éste no haya sido contratado para investigar y realice la invención mediante datos o medios conocidos o utilizados en razón de la labor desempeñada, evento en el cual el trabajador, tendrá derecho a una compensación que se fijará dé acuerdo con el monto del salario, la importancia del invento o descubrimiento, el beneficio que reporte al empleador u otros factores similares. Octava. Las partes podrán convenir  que el trabajo se preste en lugar distinto al inicialmente contratado, siempre que tales traslados no desmejoren las condiciones laborales o de remuneración del trabajador, o impliquen perjuicios para él. Los gastos que se originen con el traslado serán cubiertos por el empleador de conformidad con el numeral 8º del artículo 57 del Código Sustantivo del Trabajo. El trabajador se obliga a aceptar los cambios de oficio que decida el empleador dentro de su poder subordinante, siempre que se respeten las condiciones laborales del trabajador  y no se le causen perjuicios. Todo ello sin que se afecte el honor, la dignidad y los derechos mínimos del trabajador, de conformidad con el artículo 23 del Código Sustantivo del Trabajo, modificado por el artículo 1º de la Ley 50 de 1990. Novena. Este contrato ha sido redactado estrictamente de acuerdo con la ley y la jurisprudencia y será interpretado de buena fe y en consonancia con el Código Sustantivo del Trabajo  cuyo objeto, definido en su artículo 1º, es lograr la justicia en las relaciones entre empleadores y trabajadores dentro de un espíritu de coordinación económica y equilibrio social. Décima. El presente contrato reemplaza en su integridad y deja sin efecto alguno cualquiera otro contrato verbal o escrito celebrado por las partes con anterioridad. Las modificaciones que se acuerden al presente contrato se anotarán a continuación de su texto. 
</t>
  </si>
  <si>
    <t xml:space="preserve">Para constancia se firma en dos o más ejemplares del mismo tenor y valor, ante testigos en </t>
  </si>
  <si>
    <t xml:space="preserve">a los </t>
  </si>
  <si>
    <t xml:space="preserve">días del mes de </t>
  </si>
  <si>
    <t xml:space="preserve">de </t>
  </si>
  <si>
    <t>EL EMPLEADOR</t>
  </si>
  <si>
    <t>EL TRABAJADOR</t>
  </si>
  <si>
    <t>Danny Alexander Diaz</t>
  </si>
  <si>
    <t xml:space="preserve"> Cindy Lorena Tavera</t>
  </si>
  <si>
    <t>NOMBRE  DEL EMPLEADOR</t>
  </si>
  <si>
    <t xml:space="preserve">DOMICILIO DEL 
EMPLEADOR </t>
  </si>
  <si>
    <t>DIRECCION DEL
 TRABAJADOR</t>
  </si>
  <si>
    <t xml:space="preserve"> LUGAR,FECHA DE NACIMIENTO Y NACIONALIDAD</t>
  </si>
  <si>
    <t>OFICIOS A
 DESEMPEÑAR</t>
  </si>
  <si>
    <t xml:space="preserve">SALARIO </t>
  </si>
  <si>
    <t>PAGADERO POR</t>
  </si>
  <si>
    <t>FECHA DE INICIACION DE LABORES</t>
  </si>
  <si>
    <t>LUGAR  DONDE SE DESEMPEÑA LAS LABORES</t>
  </si>
  <si>
    <t>LUGAR DODNE SE   HA CONTRATADO</t>
  </si>
  <si>
    <t>OBRA O LABOR CONTRATADA</t>
  </si>
  <si>
    <t>TESTIGOS</t>
  </si>
  <si>
    <t>DIAS CELEBRACION</t>
  </si>
  <si>
    <t xml:space="preserve">MES  CELEBRACION </t>
  </si>
  <si>
    <t>AÑO DE CELEBRACION</t>
  </si>
  <si>
    <t>Hugo Poveda Tobon</t>
  </si>
  <si>
    <t>Ingrid Ramos Diaz</t>
  </si>
  <si>
    <t>Luis Murcia Tovar</t>
  </si>
  <si>
    <t>cr  21  trvs 34-12</t>
  </si>
  <si>
    <t>cll   35 2 b 12</t>
  </si>
  <si>
    <t>call   44sur 8-12</t>
  </si>
  <si>
    <t>car 33 sur 34-57</t>
  </si>
  <si>
    <t>BOGOTA 13 DE ABRIL 1986
 COLOMBIA</t>
  </si>
  <si>
    <t>BOGOTA,22 DE MARZO 1985
  COLOMBIA</t>
  </si>
  <si>
    <t>BOGOTA ,ENERO 20 DE 1980 
 VENEZUELA</t>
  </si>
  <si>
    <t>BOGOTA,27 DE FEBRERO DE 1989
 COLOMBIA</t>
  </si>
  <si>
    <t>oficios varios</t>
  </si>
  <si>
    <t>medico general</t>
  </si>
  <si>
    <t>abogado</t>
  </si>
  <si>
    <t>CONTRATO DE TRABAJO DE DURACIÓN POR LA OBRA O LABOR CONTRATADA</t>
  </si>
  <si>
    <t xml:space="preserve">
STAFF SELECTION
Trabajando para el bienestar de su empresa
GESTION DE CALIDAD</t>
  </si>
  <si>
    <t>CARRERA 78-N 13-14</t>
  </si>
  <si>
    <t>CALLE 36 N 77-98</t>
  </si>
  <si>
    <t>CALL 21 TRV 23-52</t>
  </si>
  <si>
    <t>CALL 4 SUR 56-67</t>
  </si>
  <si>
    <t>CARRERA 78-N 13-15</t>
  </si>
  <si>
    <t>CALLE 36 N 77-99</t>
  </si>
  <si>
    <t>CALL 21 TRV 23-53</t>
  </si>
  <si>
    <t>CALL 4 SUR 56-68</t>
  </si>
  <si>
    <t>CARRERA 78-N 13-16</t>
  </si>
  <si>
    <t>CALLE 36 N 77-100</t>
  </si>
  <si>
    <t>CALL 21 TRV 23-54</t>
  </si>
  <si>
    <t>CALL 4 SUR 56-69</t>
  </si>
  <si>
    <t xml:space="preserve">STAFF SELECTION
Trabajando para el bienestar de su empresa
</t>
  </si>
  <si>
    <t>STAFF SELECTION
Trabajando para el bienestar de su 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</si>
</sst>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theme="1"/>
      <name val="Arial"/>
      <family val="2"/>
    </font>
    <font>
      <sz val="10"/>
      <color indexed="8"/>
      <name val="Arial"/>
      <family val="2"/>
    </font>
    <font>
      <sz val="11"/>
      <color indexed="8"/>
      <name val="Calibri"/>
      <family val="2"/>
    </font>
    <font>
      <sz val="10"/>
      <color theme="1"/>
      <name val="Calibri"/>
      <family val="2"/>
      <scheme val="minor"/>
    </font>
    <font>
      <sz val="10"/>
      <color indexed="8"/>
      <name val="Arial"/>
      <family val="2"/>
    </font>
    <font>
      <sz val="11"/>
      <color indexed="8"/>
      <name val="Calibri"/>
      <family val="2"/>
    </font>
    <font>
      <sz val="11"/>
      <color theme="1"/>
      <name val="Baskerville Old Face"/>
      <family val="1"/>
    </font>
    <font>
      <sz val="12"/>
      <color theme="1"/>
      <name val="Blackadder ITC"/>
      <family val="5"/>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indexed="0"/>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medium">
        <color indexed="64"/>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5" fillId="0" borderId="0"/>
  </cellStyleXfs>
  <cellXfs count="106">
    <xf numFmtId="0" fontId="0" fillId="0" borderId="0" xfId="0"/>
    <xf numFmtId="0" fontId="0" fillId="2" borderId="0" xfId="0" applyFill="1"/>
    <xf numFmtId="0" fontId="0" fillId="2" borderId="0" xfId="0" applyFill="1" applyBorder="1"/>
    <xf numFmtId="0" fontId="0" fillId="2" borderId="2" xfId="0" applyFill="1" applyBorder="1" applyAlignment="1"/>
    <xf numFmtId="0" fontId="0" fillId="2" borderId="3" xfId="0" applyFill="1" applyBorder="1" applyAlignment="1"/>
    <xf numFmtId="0" fontId="0" fillId="2" borderId="4" xfId="0" applyFill="1" applyBorder="1" applyAlignment="1"/>
    <xf numFmtId="0" fontId="0" fillId="2" borderId="0" xfId="0" applyFill="1" applyBorder="1" applyAlignment="1"/>
    <xf numFmtId="0" fontId="0" fillId="2" borderId="5" xfId="0" applyFill="1" applyBorder="1" applyAlignment="1"/>
    <xf numFmtId="0" fontId="1" fillId="2" borderId="4" xfId="0" applyFont="1" applyFill="1" applyBorder="1" applyAlignment="1"/>
    <xf numFmtId="0" fontId="1" fillId="2" borderId="0" xfId="0" applyFont="1" applyFill="1" applyBorder="1"/>
    <xf numFmtId="0" fontId="0" fillId="2" borderId="5" xfId="0" applyFill="1" applyBorder="1" applyAlignment="1">
      <alignment horizontal="left"/>
    </xf>
    <xf numFmtId="0" fontId="1" fillId="2" borderId="0" xfId="0" applyFont="1" applyFill="1" applyBorder="1" applyAlignment="1"/>
    <xf numFmtId="0" fontId="1" fillId="2" borderId="0" xfId="0" applyFont="1" applyFill="1" applyBorder="1" applyAlignment="1">
      <alignment vertical="top" wrapText="1"/>
    </xf>
    <xf numFmtId="0" fontId="1" fillId="2" borderId="5" xfId="0" applyFont="1" applyFill="1" applyBorder="1" applyAlignment="1">
      <alignment vertical="top" wrapText="1"/>
    </xf>
    <xf numFmtId="0" fontId="1" fillId="2" borderId="9" xfId="0" applyFont="1" applyFill="1" applyBorder="1" applyAlignment="1">
      <alignment vertical="top" wrapText="1"/>
    </xf>
    <xf numFmtId="0" fontId="0" fillId="2" borderId="6" xfId="0" applyFill="1" applyBorder="1" applyAlignment="1"/>
    <xf numFmtId="0" fontId="1" fillId="2" borderId="7" xfId="0" applyFont="1" applyFill="1" applyBorder="1" applyAlignment="1">
      <alignment vertical="top" wrapText="1"/>
    </xf>
    <xf numFmtId="0" fontId="1" fillId="2" borderId="8" xfId="0" applyFont="1" applyFill="1" applyBorder="1" applyAlignment="1">
      <alignment vertical="top" wrapText="1"/>
    </xf>
    <xf numFmtId="0" fontId="1" fillId="2" borderId="10" xfId="0" applyFont="1" applyFill="1" applyBorder="1" applyAlignment="1">
      <alignment vertical="top" wrapText="1"/>
    </xf>
    <xf numFmtId="0" fontId="0" fillId="2" borderId="10" xfId="0" applyFill="1" applyBorder="1"/>
    <xf numFmtId="0" fontId="0" fillId="2" borderId="0" xfId="0" applyFill="1" applyBorder="1" applyAlignment="1">
      <alignment horizontal="center"/>
    </xf>
    <xf numFmtId="0" fontId="0" fillId="2" borderId="5" xfId="0" applyFill="1" applyBorder="1"/>
    <xf numFmtId="0" fontId="0" fillId="2" borderId="4" xfId="0" applyFill="1" applyBorder="1" applyAlignment="1">
      <alignment vertical="top" wrapText="1"/>
    </xf>
    <xf numFmtId="0" fontId="0" fillId="2" borderId="0" xfId="0" applyFill="1" applyBorder="1" applyAlignment="1">
      <alignment vertical="top" wrapText="1"/>
    </xf>
    <xf numFmtId="0" fontId="0" fillId="2" borderId="5" xfId="0" applyFill="1" applyBorder="1" applyAlignment="1">
      <alignment vertical="top" wrapText="1"/>
    </xf>
    <xf numFmtId="0" fontId="0" fillId="2" borderId="4" xfId="0" applyFill="1" applyBorder="1" applyAlignment="1">
      <alignment horizontal="center"/>
    </xf>
    <xf numFmtId="0" fontId="0" fillId="2" borderId="5" xfId="0" applyFill="1" applyBorder="1" applyAlignment="1">
      <alignment horizontal="center"/>
    </xf>
    <xf numFmtId="0" fontId="9" fillId="2" borderId="0" xfId="0" applyFont="1" applyFill="1"/>
    <xf numFmtId="0" fontId="0" fillId="2" borderId="4"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applyAlignment="1"/>
    <xf numFmtId="0" fontId="0" fillId="2" borderId="7" xfId="0" applyFill="1" applyBorder="1" applyAlignment="1">
      <alignment horizontal="center"/>
    </xf>
    <xf numFmtId="0" fontId="0" fillId="2" borderId="2" xfId="0" applyFill="1" applyBorder="1" applyAlignment="1">
      <alignment wrapText="1"/>
    </xf>
    <xf numFmtId="0" fontId="0" fillId="2" borderId="0" xfId="0" applyFill="1" applyBorder="1" applyAlignment="1">
      <alignment wrapText="1"/>
    </xf>
    <xf numFmtId="0" fontId="0" fillId="2" borderId="12" xfId="0" applyFill="1" applyBorder="1" applyAlignment="1">
      <alignment vertical="center" wrapText="1"/>
    </xf>
    <xf numFmtId="0" fontId="0" fillId="2" borderId="12" xfId="0" applyFill="1" applyBorder="1" applyAlignment="1">
      <alignment horizontal="center" vertical="center" wrapText="1"/>
    </xf>
    <xf numFmtId="0" fontId="0" fillId="2" borderId="12" xfId="0" applyFill="1" applyBorder="1" applyAlignment="1">
      <alignment horizontal="center" vertical="center"/>
    </xf>
    <xf numFmtId="0" fontId="0" fillId="2" borderId="12" xfId="0" applyFill="1" applyBorder="1" applyAlignment="1">
      <alignment vertical="center"/>
    </xf>
    <xf numFmtId="0" fontId="0" fillId="2" borderId="12" xfId="0" applyFill="1" applyBorder="1" applyAlignment="1">
      <alignment wrapText="1"/>
    </xf>
    <xf numFmtId="0" fontId="0" fillId="2" borderId="11" xfId="0" applyFill="1" applyBorder="1"/>
    <xf numFmtId="0" fontId="0" fillId="2" borderId="22" xfId="0" applyFill="1" applyBorder="1"/>
    <xf numFmtId="0" fontId="0" fillId="2" borderId="15" xfId="0" applyFill="1" applyBorder="1"/>
    <xf numFmtId="0" fontId="4" fillId="2" borderId="0" xfId="0" applyFont="1" applyFill="1" applyAlignment="1">
      <alignment wrapText="1"/>
    </xf>
    <xf numFmtId="0" fontId="0" fillId="2" borderId="13" xfId="0" applyFill="1" applyBorder="1"/>
    <xf numFmtId="0" fontId="0" fillId="2" borderId="0" xfId="0" applyFill="1" applyAlignment="1">
      <alignment horizontal="center"/>
    </xf>
    <xf numFmtId="0" fontId="6" fillId="2" borderId="14" xfId="2" applyFont="1" applyFill="1" applyBorder="1" applyAlignment="1">
      <alignment wrapText="1"/>
    </xf>
    <xf numFmtId="0" fontId="6" fillId="2" borderId="14" xfId="2" applyFont="1" applyFill="1" applyBorder="1" applyAlignment="1">
      <alignment horizontal="right" wrapText="1"/>
    </xf>
    <xf numFmtId="0" fontId="7" fillId="2" borderId="0" xfId="0" applyFont="1" applyFill="1"/>
    <xf numFmtId="0" fontId="8" fillId="2" borderId="0" xfId="0" applyFont="1" applyFill="1"/>
    <xf numFmtId="0" fontId="3" fillId="2" borderId="0" xfId="1" applyFont="1" applyFill="1" applyBorder="1" applyAlignment="1">
      <alignment horizontal="right" wrapText="1"/>
    </xf>
    <xf numFmtId="0" fontId="6" fillId="2" borderId="0" xfId="2" applyFont="1" applyFill="1" applyBorder="1" applyAlignment="1">
      <alignment wrapText="1"/>
    </xf>
    <xf numFmtId="0" fontId="5" fillId="2" borderId="0" xfId="2" applyFill="1"/>
    <xf numFmtId="0" fontId="1" fillId="2" borderId="23" xfId="0" applyFont="1" applyFill="1" applyBorder="1" applyAlignment="1">
      <alignment horizontal="left"/>
    </xf>
    <xf numFmtId="0" fontId="1" fillId="2" borderId="23" xfId="0" applyFont="1" applyFill="1" applyBorder="1" applyAlignment="1">
      <alignment horizontal="left" wrapText="1"/>
    </xf>
    <xf numFmtId="0" fontId="0" fillId="2" borderId="23" xfId="0" applyFill="1" applyBorder="1"/>
    <xf numFmtId="0" fontId="3" fillId="2" borderId="23" xfId="1" applyFont="1" applyFill="1" applyBorder="1" applyAlignment="1">
      <alignment horizontal="right" wrapText="1"/>
    </xf>
    <xf numFmtId="0" fontId="3" fillId="2" borderId="23" xfId="1" applyFont="1" applyFill="1" applyBorder="1" applyAlignment="1">
      <alignment wrapText="1"/>
    </xf>
    <xf numFmtId="0" fontId="3" fillId="3" borderId="23" xfId="1" applyFont="1" applyFill="1" applyBorder="1" applyAlignment="1">
      <alignment horizontal="right" vertical="top"/>
    </xf>
    <xf numFmtId="0" fontId="4" fillId="2" borderId="23" xfId="0" applyFont="1" applyFill="1" applyBorder="1"/>
    <xf numFmtId="0" fontId="6" fillId="2" borderId="23" xfId="2" applyFont="1" applyFill="1" applyBorder="1" applyAlignment="1">
      <alignment wrapText="1"/>
    </xf>
    <xf numFmtId="0" fontId="6" fillId="2" borderId="23" xfId="2" applyFont="1" applyFill="1" applyBorder="1" applyAlignment="1">
      <alignment horizontal="right" wrapText="1"/>
    </xf>
    <xf numFmtId="0" fontId="0" fillId="2" borderId="23" xfId="0" applyFill="1" applyBorder="1" applyAlignment="1">
      <alignment wrapText="1"/>
    </xf>
    <xf numFmtId="0" fontId="6" fillId="2" borderId="23" xfId="1" applyFont="1" applyFill="1" applyBorder="1" applyAlignment="1">
      <alignment wrapText="1"/>
    </xf>
    <xf numFmtId="0" fontId="0" fillId="2" borderId="23" xfId="0" applyFill="1" applyBorder="1" applyAlignment="1">
      <alignment vertical="top" wrapText="1"/>
    </xf>
    <xf numFmtId="0" fontId="0" fillId="2" borderId="0" xfId="0" applyFill="1" applyAlignment="1"/>
    <xf numFmtId="0" fontId="0" fillId="2" borderId="0" xfId="0" applyFill="1" applyAlignment="1">
      <alignment horizontal="center" wrapText="1"/>
    </xf>
    <xf numFmtId="0" fontId="0" fillId="2" borderId="0" xfId="0" applyFill="1" applyAlignment="1">
      <alignment horizontal="center"/>
    </xf>
    <xf numFmtId="0" fontId="0" fillId="2" borderId="23" xfId="0" applyFill="1" applyBorder="1" applyAlignment="1">
      <alignment horizontal="center" wrapText="1"/>
    </xf>
    <xf numFmtId="0" fontId="0" fillId="2" borderId="23" xfId="0" applyFill="1" applyBorder="1" applyAlignment="1">
      <alignment horizontal="center"/>
    </xf>
    <xf numFmtId="0" fontId="0" fillId="2" borderId="3" xfId="0" applyFill="1" applyBorder="1" applyAlignment="1">
      <alignment horizontal="center" wrapText="1"/>
    </xf>
    <xf numFmtId="0" fontId="0" fillId="2" borderId="8" xfId="0" applyFill="1" applyBorder="1" applyAlignment="1">
      <alignment horizontal="center"/>
    </xf>
    <xf numFmtId="0" fontId="1" fillId="2" borderId="23" xfId="0" applyFont="1" applyFill="1" applyBorder="1" applyAlignment="1">
      <alignment horizontal="left" wrapText="1"/>
    </xf>
    <xf numFmtId="0" fontId="1" fillId="2" borderId="23" xfId="0" applyFont="1" applyFill="1" applyBorder="1" applyAlignment="1">
      <alignment horizontal="center" wrapText="1"/>
    </xf>
    <xf numFmtId="0" fontId="1" fillId="2" borderId="23" xfId="0" applyFont="1" applyFill="1" applyBorder="1" applyAlignment="1">
      <alignment horizontal="left"/>
    </xf>
    <xf numFmtId="0" fontId="0" fillId="2" borderId="1" xfId="0" applyFill="1" applyBorder="1" applyAlignment="1">
      <alignment horizontal="center" wrapText="1"/>
    </xf>
    <xf numFmtId="0" fontId="0" fillId="2" borderId="2" xfId="0" applyFill="1" applyBorder="1" applyAlignment="1">
      <alignment horizontal="center"/>
    </xf>
    <xf numFmtId="0" fontId="0" fillId="2" borderId="4" xfId="0" applyFill="1" applyBorder="1" applyAlignment="1">
      <alignment horizontal="center"/>
    </xf>
    <xf numFmtId="0" fontId="0" fillId="2" borderId="0" xfId="0"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horizontal="center" vertical="top" wrapText="1"/>
    </xf>
    <xf numFmtId="0" fontId="1" fillId="2" borderId="0" xfId="0" applyFont="1" applyFill="1" applyBorder="1" applyAlignment="1">
      <alignment horizontal="left" vertical="center"/>
    </xf>
    <xf numFmtId="0" fontId="0" fillId="2" borderId="0" xfId="0" applyFill="1" applyBorder="1" applyAlignment="1">
      <alignment horizontal="left"/>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0" xfId="0" applyFont="1" applyFill="1" applyBorder="1" applyAlignment="1">
      <alignment horizontal="left" vertical="top"/>
    </xf>
    <xf numFmtId="0" fontId="1" fillId="2" borderId="0" xfId="0" applyFont="1" applyFill="1" applyBorder="1" applyAlignment="1">
      <alignment horizontal="center" vertical="center"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0" fillId="2" borderId="0" xfId="0" applyFill="1" applyBorder="1" applyAlignment="1">
      <alignment horizontal="center" wrapText="1"/>
    </xf>
    <xf numFmtId="0" fontId="0" fillId="2" borderId="18" xfId="0" applyFill="1" applyBorder="1" applyAlignment="1">
      <alignment horizontal="center"/>
    </xf>
    <xf numFmtId="0" fontId="0" fillId="2" borderId="17" xfId="0" applyFill="1" applyBorder="1" applyAlignment="1">
      <alignment horizontal="center"/>
    </xf>
    <xf numFmtId="0" fontId="0" fillId="2" borderId="9" xfId="0" applyFill="1" applyBorder="1" applyAlignment="1">
      <alignment horizontal="center"/>
    </xf>
    <xf numFmtId="0" fontId="0" fillId="2" borderId="21" xfId="0" applyFill="1" applyBorder="1" applyAlignment="1">
      <alignment horizontal="center"/>
    </xf>
    <xf numFmtId="0" fontId="0" fillId="2" borderId="5"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16" xfId="0" applyFill="1" applyBorder="1" applyAlignment="1">
      <alignment horizontal="center"/>
    </xf>
    <xf numFmtId="0" fontId="0" fillId="2" borderId="7" xfId="0" applyFill="1" applyBorder="1" applyAlignment="1">
      <alignment horizontal="center"/>
    </xf>
    <xf numFmtId="0" fontId="0" fillId="2" borderId="4"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xf>
  </cellXfs>
  <cellStyles count="3">
    <cellStyle name="Normal" xfId="0" builtinId="0"/>
    <cellStyle name="Normal_Hoja2" xfId="1"/>
    <cellStyle name="Normal_Hoja2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xlsx"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876300</xdr:colOff>
      <xdr:row>2</xdr:row>
      <xdr:rowOff>266700</xdr:rowOff>
    </xdr:to>
    <xdr:pic>
      <xdr:nvPicPr>
        <xdr:cNvPr id="2" name="4 Imagen" descr="Descripción: Descripción: C:\Users\Aprendiz\Desktop\333.png">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6859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239350</xdr:colOff>
      <xdr:row>1</xdr:row>
      <xdr:rowOff>31248</xdr:rowOff>
    </xdr:from>
    <xdr:ext cx="11770466" cy="937629"/>
    <xdr:sp macro="" textlink="">
      <xdr:nvSpPr>
        <xdr:cNvPr id="3" name="2 Rectángulo"/>
        <xdr:cNvSpPr/>
      </xdr:nvSpPr>
      <xdr:spPr>
        <a:xfrm>
          <a:off x="2592025" y="221748"/>
          <a:ext cx="11770466" cy="937629"/>
        </a:xfrm>
        <a:prstGeom prst="rect">
          <a:avLst/>
        </a:prstGeom>
        <a:noFill/>
      </xdr:spPr>
      <xdr:txBody>
        <a:bodyPr wrap="none" lIns="91440" tIns="45720" rIns="91440" bIns="45720">
          <a:spAutoFit/>
        </a:bodyPr>
        <a:lstStyle/>
        <a:p>
          <a:pPr algn="ctr"/>
          <a:r>
            <a:rPr lang="es-ES" sz="54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BASE DE DATOS CONTRATO INDEFINIDO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923925</xdr:colOff>
      <xdr:row>6</xdr:row>
      <xdr:rowOff>26193</xdr:rowOff>
    </xdr:to>
    <xdr:pic>
      <xdr:nvPicPr>
        <xdr:cNvPr id="2" name="4 Imagen" descr="Descripción: Descripción: C:\Users\Aprendiz\Desktop\33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2906"/>
          <a:ext cx="16859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1182981</xdr:colOff>
      <xdr:row>0</xdr:row>
      <xdr:rowOff>171450</xdr:rowOff>
    </xdr:from>
    <xdr:ext cx="4739695" cy="2569077"/>
    <xdr:sp macro="" textlink="">
      <xdr:nvSpPr>
        <xdr:cNvPr id="2" name="1 Rectángulo"/>
        <xdr:cNvSpPr/>
      </xdr:nvSpPr>
      <xdr:spPr>
        <a:xfrm>
          <a:off x="6440781" y="171450"/>
          <a:ext cx="4739695" cy="2569077"/>
        </a:xfrm>
        <a:prstGeom prst="rect">
          <a:avLst/>
        </a:prstGeom>
        <a:noFill/>
      </xdr:spPr>
      <xdr:txBody>
        <a:bodyPr wrap="none" lIns="91440" tIns="45720" rIns="91440" bIns="45720">
          <a:noAutofit/>
        </a:bodyPr>
        <a:lstStyle/>
        <a:p>
          <a:pPr algn="ctr"/>
          <a:r>
            <a:rPr lang="es-E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BASE</a:t>
          </a:r>
          <a:r>
            <a:rPr lang="es-ES" sz="5400" b="1" cap="none" spc="0" baseline="0">
              <a:ln w="18000">
                <a:solidFill>
                  <a:schemeClr val="accent2">
                    <a:satMod val="140000"/>
                  </a:schemeClr>
                </a:solidFill>
                <a:prstDash val="solid"/>
                <a:miter lim="800000"/>
              </a:ln>
              <a:noFill/>
              <a:effectLst>
                <a:outerShdw blurRad="25500" dist="23000" dir="7020000" algn="tl">
                  <a:srgbClr val="000000">
                    <a:alpha val="50000"/>
                  </a:srgbClr>
                </a:outerShdw>
              </a:effectLst>
            </a:rPr>
            <a:t> DE DATOS CONTRATO OBRA Y LABOR</a:t>
          </a:r>
          <a:endParaRPr lang="es-ES"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twoCellAnchor editAs="oneCell">
    <xdr:from>
      <xdr:col>0</xdr:col>
      <xdr:colOff>209550</xdr:colOff>
      <xdr:row>0</xdr:row>
      <xdr:rowOff>133350</xdr:rowOff>
    </xdr:from>
    <xdr:to>
      <xdr:col>1</xdr:col>
      <xdr:colOff>1133475</xdr:colOff>
      <xdr:row>4</xdr:row>
      <xdr:rowOff>171450</xdr:rowOff>
    </xdr:to>
    <xdr:pic>
      <xdr:nvPicPr>
        <xdr:cNvPr id="3" name="4 Imagen" descr="Descripción: Descripción: C:\Users\Aprendiz\Desktop\33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33350"/>
          <a:ext cx="16859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257175</xdr:colOff>
      <xdr:row>6</xdr:row>
      <xdr:rowOff>38100</xdr:rowOff>
    </xdr:to>
    <xdr:pic>
      <xdr:nvPicPr>
        <xdr:cNvPr id="2" name="4 Imagen" descr="Descripción: Descripción: C:\Users\Aprendiz\Desktop\33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0525"/>
          <a:ext cx="16859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Normal="100" workbookViewId="0">
      <selection sqref="A1:B5"/>
    </sheetView>
  </sheetViews>
  <sheetFormatPr baseColWidth="10" defaultColWidth="18.140625" defaultRowHeight="15" x14ac:dyDescent="0.25"/>
  <cols>
    <col min="1" max="1" width="12.140625" style="1" customWidth="1"/>
    <col min="2" max="2" width="23.140625" style="1" bestFit="1" customWidth="1"/>
    <col min="3" max="8" width="18.140625" style="1"/>
    <col min="9" max="9" width="29.5703125" style="1" customWidth="1"/>
    <col min="10" max="12" width="18.140625" style="1"/>
    <col min="13" max="13" width="20" style="1" customWidth="1"/>
    <col min="14" max="14" width="18.140625" style="1"/>
    <col min="15" max="15" width="18.28515625" style="1" customWidth="1"/>
    <col min="16" max="16" width="18.140625" style="1"/>
    <col min="17" max="17" width="23.85546875" style="1" customWidth="1"/>
    <col min="18" max="18" width="22" style="1" customWidth="1"/>
    <col min="19" max="19" width="18.140625" style="1"/>
    <col min="20" max="20" width="24.85546875" style="1" customWidth="1"/>
    <col min="21" max="21" width="18.140625" style="1"/>
    <col min="22" max="22" width="22.140625" style="1" bestFit="1" customWidth="1"/>
    <col min="23" max="16384" width="18.140625" style="1"/>
  </cols>
  <sheetData>
    <row r="1" spans="1:22" x14ac:dyDescent="0.25">
      <c r="A1" s="67" t="s">
        <v>214</v>
      </c>
      <c r="B1" s="68"/>
    </row>
    <row r="2" spans="1:22" ht="27" customHeight="1" x14ac:dyDescent="0.25">
      <c r="A2" s="68"/>
      <c r="B2" s="68"/>
    </row>
    <row r="3" spans="1:22" ht="27" customHeight="1" x14ac:dyDescent="0.25">
      <c r="A3" s="68"/>
      <c r="B3" s="68"/>
    </row>
    <row r="4" spans="1:22" ht="27" customHeight="1" x14ac:dyDescent="0.25">
      <c r="A4" s="68"/>
      <c r="B4" s="68"/>
    </row>
    <row r="5" spans="1:22" ht="23.25" customHeight="1" thickBot="1" x14ac:dyDescent="0.3">
      <c r="A5" s="68"/>
      <c r="B5" s="68"/>
    </row>
    <row r="6" spans="1:22" ht="17.25" customHeight="1" x14ac:dyDescent="0.25">
      <c r="B6" s="73" t="s">
        <v>28</v>
      </c>
      <c r="C6" s="73" t="s">
        <v>29</v>
      </c>
      <c r="D6" s="75" t="s">
        <v>3</v>
      </c>
      <c r="E6" s="75" t="s">
        <v>5</v>
      </c>
      <c r="F6" s="73" t="s">
        <v>30</v>
      </c>
      <c r="G6" s="73" t="s">
        <v>31</v>
      </c>
      <c r="H6" s="75" t="s">
        <v>7</v>
      </c>
      <c r="I6" s="54"/>
      <c r="J6" s="73" t="s">
        <v>33</v>
      </c>
      <c r="K6" s="73" t="s">
        <v>34</v>
      </c>
      <c r="L6" s="73" t="s">
        <v>35</v>
      </c>
      <c r="M6" s="73" t="s">
        <v>36</v>
      </c>
      <c r="N6" s="73" t="s">
        <v>37</v>
      </c>
      <c r="O6" s="73" t="s">
        <v>38</v>
      </c>
      <c r="P6" s="74" t="s">
        <v>39</v>
      </c>
      <c r="Q6" s="70" t="s">
        <v>43</v>
      </c>
      <c r="R6" s="70" t="s">
        <v>42</v>
      </c>
      <c r="S6" s="70" t="s">
        <v>41</v>
      </c>
      <c r="T6" s="70" t="s">
        <v>40</v>
      </c>
      <c r="U6" s="69" t="s">
        <v>44</v>
      </c>
      <c r="V6" s="71" t="s">
        <v>45</v>
      </c>
    </row>
    <row r="7" spans="1:22" ht="31.5" thickBot="1" x14ac:dyDescent="0.3">
      <c r="B7" s="73"/>
      <c r="C7" s="73"/>
      <c r="D7" s="75"/>
      <c r="E7" s="75"/>
      <c r="F7" s="73"/>
      <c r="G7" s="73"/>
      <c r="H7" s="75"/>
      <c r="I7" s="55" t="s">
        <v>32</v>
      </c>
      <c r="J7" s="73"/>
      <c r="K7" s="73"/>
      <c r="L7" s="73"/>
      <c r="M7" s="73"/>
      <c r="N7" s="73"/>
      <c r="O7" s="73"/>
      <c r="P7" s="74"/>
      <c r="Q7" s="70"/>
      <c r="R7" s="70"/>
      <c r="S7" s="70"/>
      <c r="T7" s="70"/>
      <c r="U7" s="70"/>
      <c r="V7" s="72"/>
    </row>
    <row r="8" spans="1:22" ht="60" x14ac:dyDescent="0.25">
      <c r="B8" s="56" t="s">
        <v>54</v>
      </c>
      <c r="C8" s="56" t="s">
        <v>55</v>
      </c>
      <c r="D8" s="56">
        <v>1000984576</v>
      </c>
      <c r="E8" s="57">
        <v>5278255</v>
      </c>
      <c r="F8" s="58" t="s">
        <v>143</v>
      </c>
      <c r="G8" s="56" t="s">
        <v>201</v>
      </c>
      <c r="H8" s="59">
        <v>3257789</v>
      </c>
      <c r="I8" s="60" t="s">
        <v>77</v>
      </c>
      <c r="J8" s="61" t="s">
        <v>67</v>
      </c>
      <c r="K8" s="62">
        <v>850000</v>
      </c>
      <c r="L8" s="56" t="s">
        <v>92</v>
      </c>
      <c r="M8" s="56" t="s">
        <v>93</v>
      </c>
      <c r="N8" s="56" t="s">
        <v>105</v>
      </c>
      <c r="O8" s="63" t="s">
        <v>108</v>
      </c>
      <c r="P8" s="56" t="s">
        <v>109</v>
      </c>
      <c r="Q8" s="61" t="s">
        <v>110</v>
      </c>
      <c r="R8" s="56" t="s">
        <v>123</v>
      </c>
      <c r="S8" s="63" t="s">
        <v>124</v>
      </c>
      <c r="T8" s="63" t="s">
        <v>146</v>
      </c>
      <c r="U8" s="56" t="s">
        <v>125</v>
      </c>
      <c r="V8" s="49" t="s">
        <v>106</v>
      </c>
    </row>
    <row r="9" spans="1:22" ht="61.5" x14ac:dyDescent="0.35">
      <c r="B9" s="56" t="s">
        <v>54</v>
      </c>
      <c r="C9" s="56" t="s">
        <v>56</v>
      </c>
      <c r="D9" s="56">
        <v>1000984576</v>
      </c>
      <c r="E9" s="57">
        <v>23966070</v>
      </c>
      <c r="F9" s="58" t="s">
        <v>144</v>
      </c>
      <c r="G9" s="56" t="s">
        <v>202</v>
      </c>
      <c r="H9" s="57">
        <v>7776544</v>
      </c>
      <c r="I9" s="60" t="s">
        <v>78</v>
      </c>
      <c r="J9" s="61" t="s">
        <v>68</v>
      </c>
      <c r="K9" s="62">
        <v>1400000</v>
      </c>
      <c r="L9" s="56" t="s">
        <v>92</v>
      </c>
      <c r="M9" s="56" t="s">
        <v>94</v>
      </c>
      <c r="N9" s="56" t="s">
        <v>105</v>
      </c>
      <c r="O9" s="63" t="s">
        <v>108</v>
      </c>
      <c r="P9" s="56" t="s">
        <v>109</v>
      </c>
      <c r="Q9" s="61" t="s">
        <v>111</v>
      </c>
      <c r="R9" s="61" t="s">
        <v>126</v>
      </c>
      <c r="S9" s="63" t="s">
        <v>127</v>
      </c>
      <c r="T9" s="63" t="s">
        <v>128</v>
      </c>
      <c r="U9" s="56" t="s">
        <v>125</v>
      </c>
      <c r="V9" s="50" t="s">
        <v>107</v>
      </c>
    </row>
    <row r="10" spans="1:22" ht="78.75" customHeight="1" x14ac:dyDescent="0.25">
      <c r="B10" s="56" t="s">
        <v>54</v>
      </c>
      <c r="C10" s="56" t="s">
        <v>57</v>
      </c>
      <c r="D10" s="56">
        <v>1000984576</v>
      </c>
      <c r="E10" s="57">
        <v>35195192</v>
      </c>
      <c r="F10" s="64" t="s">
        <v>168</v>
      </c>
      <c r="G10" s="56" t="s">
        <v>203</v>
      </c>
      <c r="H10" s="57">
        <v>3334567</v>
      </c>
      <c r="I10" s="60" t="s">
        <v>79</v>
      </c>
      <c r="J10" s="61" t="s">
        <v>69</v>
      </c>
      <c r="K10" s="62">
        <v>1400000</v>
      </c>
      <c r="L10" s="56" t="s">
        <v>92</v>
      </c>
      <c r="M10" s="56" t="s">
        <v>95</v>
      </c>
      <c r="N10" s="56" t="s">
        <v>105</v>
      </c>
      <c r="O10" s="63" t="s">
        <v>108</v>
      </c>
      <c r="P10" s="56" t="s">
        <v>109</v>
      </c>
      <c r="Q10" s="61" t="s">
        <v>112</v>
      </c>
      <c r="R10" s="61" t="s">
        <v>118</v>
      </c>
      <c r="S10" s="65" t="s">
        <v>129</v>
      </c>
      <c r="T10" s="56"/>
      <c r="U10" s="56" t="s">
        <v>125</v>
      </c>
    </row>
    <row r="11" spans="1:22" ht="38.25" customHeight="1" x14ac:dyDescent="0.25">
      <c r="B11" s="56" t="s">
        <v>54</v>
      </c>
      <c r="C11" s="56" t="s">
        <v>58</v>
      </c>
      <c r="D11" s="56">
        <v>1000984576</v>
      </c>
      <c r="E11" s="57">
        <v>52820264</v>
      </c>
      <c r="F11" s="58" t="s">
        <v>145</v>
      </c>
      <c r="G11" s="56" t="s">
        <v>204</v>
      </c>
      <c r="H11" s="57">
        <v>5465676</v>
      </c>
      <c r="I11" s="60" t="s">
        <v>80</v>
      </c>
      <c r="J11" s="61" t="s">
        <v>70</v>
      </c>
      <c r="K11" s="62">
        <v>90000</v>
      </c>
      <c r="L11" s="56" t="s">
        <v>92</v>
      </c>
      <c r="M11" s="56" t="s">
        <v>96</v>
      </c>
      <c r="N11" s="56" t="s">
        <v>105</v>
      </c>
      <c r="O11" s="63" t="s">
        <v>108</v>
      </c>
      <c r="P11" s="56" t="s">
        <v>109</v>
      </c>
      <c r="Q11" s="61" t="s">
        <v>113</v>
      </c>
      <c r="R11" s="61" t="s">
        <v>119</v>
      </c>
      <c r="S11" s="63" t="s">
        <v>130</v>
      </c>
      <c r="T11" s="63" t="s">
        <v>131</v>
      </c>
      <c r="U11" s="56" t="s">
        <v>125</v>
      </c>
    </row>
    <row r="12" spans="1:22" ht="45" x14ac:dyDescent="0.25">
      <c r="B12" s="56" t="s">
        <v>54</v>
      </c>
      <c r="C12" s="56" t="s">
        <v>59</v>
      </c>
      <c r="D12" s="56">
        <v>1000984576</v>
      </c>
      <c r="E12" s="57">
        <v>52896153</v>
      </c>
      <c r="F12" s="58" t="s">
        <v>46</v>
      </c>
      <c r="G12" s="56" t="s">
        <v>205</v>
      </c>
      <c r="H12" s="57">
        <v>5546776</v>
      </c>
      <c r="I12" s="60" t="s">
        <v>81</v>
      </c>
      <c r="J12" s="61" t="s">
        <v>71</v>
      </c>
      <c r="K12" s="62">
        <v>650000</v>
      </c>
      <c r="L12" s="56" t="s">
        <v>92</v>
      </c>
      <c r="M12" s="56" t="s">
        <v>97</v>
      </c>
      <c r="N12" s="56" t="s">
        <v>105</v>
      </c>
      <c r="O12" s="63" t="s">
        <v>108</v>
      </c>
      <c r="P12" s="56" t="s">
        <v>109</v>
      </c>
      <c r="Q12" s="61" t="s">
        <v>135</v>
      </c>
      <c r="R12" s="61" t="s">
        <v>132</v>
      </c>
      <c r="S12" s="63" t="s">
        <v>134</v>
      </c>
      <c r="T12" s="56" t="s">
        <v>133</v>
      </c>
      <c r="U12" s="56" t="s">
        <v>125</v>
      </c>
    </row>
    <row r="13" spans="1:22" ht="75" x14ac:dyDescent="0.25">
      <c r="B13" s="56" t="s">
        <v>54</v>
      </c>
      <c r="C13" s="56" t="s">
        <v>60</v>
      </c>
      <c r="D13" s="56">
        <v>1000984576</v>
      </c>
      <c r="E13" s="57">
        <v>63393241</v>
      </c>
      <c r="F13" s="58" t="s">
        <v>47</v>
      </c>
      <c r="G13" s="56" t="s">
        <v>206</v>
      </c>
      <c r="H13" s="57">
        <v>5445656</v>
      </c>
      <c r="I13" s="60" t="s">
        <v>82</v>
      </c>
      <c r="J13" s="61" t="s">
        <v>90</v>
      </c>
      <c r="K13" s="62">
        <v>800000</v>
      </c>
      <c r="L13" s="56" t="s">
        <v>92</v>
      </c>
      <c r="M13" s="56" t="s">
        <v>98</v>
      </c>
      <c r="N13" s="56" t="s">
        <v>105</v>
      </c>
      <c r="O13" s="63" t="s">
        <v>108</v>
      </c>
      <c r="P13" s="56" t="s">
        <v>109</v>
      </c>
      <c r="Q13" s="61" t="s">
        <v>114</v>
      </c>
      <c r="R13" s="61" t="s">
        <v>136</v>
      </c>
      <c r="S13" s="63" t="s">
        <v>137</v>
      </c>
      <c r="T13" s="63" t="s">
        <v>138</v>
      </c>
      <c r="U13" s="56" t="s">
        <v>125</v>
      </c>
    </row>
    <row r="14" spans="1:22" ht="105" x14ac:dyDescent="0.25">
      <c r="B14" s="56" t="s">
        <v>54</v>
      </c>
      <c r="C14" s="56" t="s">
        <v>61</v>
      </c>
      <c r="D14" s="56">
        <v>1000984576</v>
      </c>
      <c r="E14" s="57">
        <v>1015445157</v>
      </c>
      <c r="F14" s="58" t="s">
        <v>48</v>
      </c>
      <c r="G14" s="56" t="s">
        <v>207</v>
      </c>
      <c r="H14" s="57">
        <v>5677778</v>
      </c>
      <c r="I14" s="60" t="s">
        <v>83</v>
      </c>
      <c r="J14" s="61" t="s">
        <v>72</v>
      </c>
      <c r="K14" s="62">
        <v>140000</v>
      </c>
      <c r="L14" s="56" t="s">
        <v>92</v>
      </c>
      <c r="M14" s="56" t="s">
        <v>99</v>
      </c>
      <c r="N14" s="56" t="s">
        <v>105</v>
      </c>
      <c r="O14" s="63" t="s">
        <v>108</v>
      </c>
      <c r="P14" s="56" t="s">
        <v>109</v>
      </c>
      <c r="Q14" s="61" t="s">
        <v>139</v>
      </c>
      <c r="R14" s="63" t="s">
        <v>140</v>
      </c>
      <c r="S14" s="61" t="s">
        <v>122</v>
      </c>
      <c r="T14" s="56"/>
      <c r="U14" s="56" t="s">
        <v>125</v>
      </c>
    </row>
    <row r="15" spans="1:22" ht="60" x14ac:dyDescent="0.25">
      <c r="B15" s="56" t="s">
        <v>54</v>
      </c>
      <c r="C15" s="56" t="s">
        <v>62</v>
      </c>
      <c r="D15" s="56">
        <v>1000984576</v>
      </c>
      <c r="E15" s="57">
        <v>1019015644</v>
      </c>
      <c r="F15" s="58" t="s">
        <v>49</v>
      </c>
      <c r="G15" s="56" t="s">
        <v>208</v>
      </c>
      <c r="H15" s="57">
        <v>5767874</v>
      </c>
      <c r="I15" s="60" t="s">
        <v>84</v>
      </c>
      <c r="J15" s="61" t="s">
        <v>89</v>
      </c>
      <c r="K15" s="62">
        <v>800000</v>
      </c>
      <c r="L15" s="56" t="s">
        <v>92</v>
      </c>
      <c r="M15" s="56" t="s">
        <v>100</v>
      </c>
      <c r="N15" s="56" t="s">
        <v>105</v>
      </c>
      <c r="O15" s="63" t="s">
        <v>108</v>
      </c>
      <c r="P15" s="56" t="s">
        <v>109</v>
      </c>
      <c r="Q15" s="61" t="s">
        <v>142</v>
      </c>
      <c r="R15" s="61"/>
      <c r="S15" s="61" t="s">
        <v>141</v>
      </c>
      <c r="T15" s="56"/>
      <c r="U15" s="56" t="s">
        <v>125</v>
      </c>
    </row>
    <row r="16" spans="1:22" ht="12" customHeight="1" x14ac:dyDescent="0.25">
      <c r="B16" s="56" t="s">
        <v>54</v>
      </c>
      <c r="C16" s="56" t="s">
        <v>63</v>
      </c>
      <c r="D16" s="56">
        <v>1000984576</v>
      </c>
      <c r="E16" s="57">
        <v>1022367583</v>
      </c>
      <c r="F16" s="58" t="s">
        <v>50</v>
      </c>
      <c r="G16" s="56" t="s">
        <v>209</v>
      </c>
      <c r="H16" s="57">
        <v>6767787</v>
      </c>
      <c r="I16" s="60" t="s">
        <v>85</v>
      </c>
      <c r="J16" s="61" t="s">
        <v>73</v>
      </c>
      <c r="K16" s="62">
        <v>120000</v>
      </c>
      <c r="L16" s="56" t="s">
        <v>92</v>
      </c>
      <c r="M16" s="56" t="s">
        <v>101</v>
      </c>
      <c r="N16" s="56" t="s">
        <v>105</v>
      </c>
      <c r="O16" s="63" t="s">
        <v>108</v>
      </c>
      <c r="P16" s="56" t="s">
        <v>109</v>
      </c>
      <c r="Q16" s="61" t="s">
        <v>115</v>
      </c>
      <c r="R16" s="61" t="s">
        <v>120</v>
      </c>
      <c r="S16" s="56"/>
      <c r="T16" s="56"/>
      <c r="U16" s="56" t="s">
        <v>125</v>
      </c>
    </row>
    <row r="17" spans="2:21" ht="120" x14ac:dyDescent="0.25">
      <c r="B17" s="56" t="s">
        <v>54</v>
      </c>
      <c r="C17" s="56" t="s">
        <v>64</v>
      </c>
      <c r="D17" s="56">
        <v>1000984576</v>
      </c>
      <c r="E17" s="57">
        <v>1022948486</v>
      </c>
      <c r="F17" s="58" t="s">
        <v>51</v>
      </c>
      <c r="G17" s="56" t="s">
        <v>210</v>
      </c>
      <c r="H17" s="57">
        <v>6677887</v>
      </c>
      <c r="I17" s="60" t="s">
        <v>86</v>
      </c>
      <c r="J17" s="61" t="s">
        <v>74</v>
      </c>
      <c r="K17" s="62">
        <v>1400000</v>
      </c>
      <c r="L17" s="56" t="s">
        <v>92</v>
      </c>
      <c r="M17" s="56" t="s">
        <v>102</v>
      </c>
      <c r="N17" s="56" t="s">
        <v>105</v>
      </c>
      <c r="O17" s="63" t="s">
        <v>108</v>
      </c>
      <c r="P17" s="56" t="s">
        <v>109</v>
      </c>
      <c r="Q17" s="61" t="s">
        <v>116</v>
      </c>
      <c r="R17" s="61" t="s">
        <v>121</v>
      </c>
      <c r="S17" s="56"/>
      <c r="T17" s="56"/>
      <c r="U17" s="56" t="s">
        <v>125</v>
      </c>
    </row>
    <row r="18" spans="2:21" ht="50.25" customHeight="1" x14ac:dyDescent="0.25">
      <c r="B18" s="56" t="s">
        <v>54</v>
      </c>
      <c r="C18" s="56" t="s">
        <v>65</v>
      </c>
      <c r="D18" s="56">
        <v>1000984576</v>
      </c>
      <c r="E18" s="57">
        <v>1022952544</v>
      </c>
      <c r="F18" s="58" t="s">
        <v>52</v>
      </c>
      <c r="G18" s="56" t="s">
        <v>211</v>
      </c>
      <c r="H18" s="57">
        <v>2344465</v>
      </c>
      <c r="I18" s="60" t="s">
        <v>87</v>
      </c>
      <c r="J18" s="61" t="s">
        <v>75</v>
      </c>
      <c r="K18" s="62">
        <v>1400000</v>
      </c>
      <c r="L18" s="56" t="s">
        <v>92</v>
      </c>
      <c r="M18" s="56" t="s">
        <v>103</v>
      </c>
      <c r="N18" s="56" t="s">
        <v>105</v>
      </c>
      <c r="O18" s="63" t="s">
        <v>108</v>
      </c>
      <c r="P18" s="56" t="s">
        <v>109</v>
      </c>
      <c r="Q18" s="61" t="s">
        <v>117</v>
      </c>
      <c r="R18" s="56"/>
      <c r="S18" s="63" t="s">
        <v>147</v>
      </c>
      <c r="T18" s="56"/>
      <c r="U18" s="56" t="s">
        <v>125</v>
      </c>
    </row>
    <row r="19" spans="2:21" ht="105" x14ac:dyDescent="0.25">
      <c r="B19" s="56" t="s">
        <v>54</v>
      </c>
      <c r="C19" s="56" t="s">
        <v>66</v>
      </c>
      <c r="D19" s="56">
        <v>1000984576</v>
      </c>
      <c r="E19" s="57">
        <v>1022972855</v>
      </c>
      <c r="F19" s="58" t="s">
        <v>53</v>
      </c>
      <c r="G19" s="56" t="s">
        <v>212</v>
      </c>
      <c r="H19" s="57">
        <v>770977</v>
      </c>
      <c r="I19" s="60" t="s">
        <v>88</v>
      </c>
      <c r="J19" s="61" t="s">
        <v>91</v>
      </c>
      <c r="K19" s="62">
        <v>1400000</v>
      </c>
      <c r="L19" s="56" t="s">
        <v>92</v>
      </c>
      <c r="M19" s="56" t="s">
        <v>104</v>
      </c>
      <c r="N19" s="56" t="s">
        <v>105</v>
      </c>
      <c r="O19" s="63" t="s">
        <v>108</v>
      </c>
      <c r="P19" s="56" t="s">
        <v>109</v>
      </c>
      <c r="Q19" s="61" t="s">
        <v>117</v>
      </c>
      <c r="R19" s="56"/>
      <c r="S19" s="56"/>
      <c r="T19" s="56"/>
      <c r="U19" s="56"/>
    </row>
    <row r="20" spans="2:21" x14ac:dyDescent="0.25">
      <c r="B20" s="2"/>
      <c r="C20" s="2"/>
      <c r="D20" s="2"/>
      <c r="E20" s="51"/>
      <c r="F20" s="2"/>
      <c r="G20" s="2"/>
      <c r="H20" s="2"/>
      <c r="I20" s="2"/>
      <c r="J20" s="2"/>
    </row>
    <row r="21" spans="2:21" x14ac:dyDescent="0.25">
      <c r="B21" s="2"/>
      <c r="C21" s="2"/>
      <c r="D21" s="2"/>
      <c r="E21" s="51"/>
      <c r="F21" s="2"/>
      <c r="G21" s="2"/>
      <c r="H21" s="2"/>
      <c r="I21" s="2"/>
      <c r="J21" s="52"/>
      <c r="K21" s="48"/>
    </row>
    <row r="22" spans="2:21" x14ac:dyDescent="0.25">
      <c r="B22" s="2"/>
      <c r="C22" s="2"/>
      <c r="D22" s="2"/>
      <c r="E22" s="51"/>
      <c r="F22" s="2"/>
      <c r="G22" s="2"/>
      <c r="H22" s="2"/>
      <c r="I22" s="2"/>
      <c r="J22" s="52"/>
      <c r="K22" s="48"/>
    </row>
    <row r="23" spans="2:21" x14ac:dyDescent="0.25">
      <c r="B23" s="2"/>
      <c r="C23" s="2"/>
      <c r="D23" s="2"/>
      <c r="E23" s="51"/>
      <c r="F23" s="2"/>
      <c r="G23" s="2"/>
      <c r="H23" s="2"/>
      <c r="I23" s="2"/>
      <c r="J23" s="52"/>
      <c r="K23" s="48"/>
    </row>
    <row r="24" spans="2:21" x14ac:dyDescent="0.25">
      <c r="B24" s="2"/>
      <c r="C24" s="2"/>
      <c r="D24" s="2"/>
      <c r="E24" s="2"/>
      <c r="F24" s="2"/>
      <c r="G24" s="2"/>
      <c r="H24" s="2"/>
      <c r="I24" s="2"/>
      <c r="J24" s="52"/>
      <c r="K24" s="48"/>
    </row>
    <row r="25" spans="2:21" x14ac:dyDescent="0.25">
      <c r="B25" s="2"/>
      <c r="C25" s="2"/>
      <c r="D25" s="2"/>
      <c r="E25" s="51"/>
      <c r="F25" s="2"/>
      <c r="G25" s="2"/>
      <c r="H25" s="2"/>
      <c r="I25" s="2"/>
      <c r="J25" s="52"/>
      <c r="K25" s="48"/>
    </row>
    <row r="26" spans="2:21" x14ac:dyDescent="0.25">
      <c r="B26" s="2"/>
      <c r="C26" s="2"/>
      <c r="D26" s="2"/>
      <c r="E26" s="51"/>
      <c r="F26" s="2"/>
      <c r="G26" s="2"/>
      <c r="H26" s="2"/>
      <c r="I26" s="2"/>
      <c r="J26" s="52"/>
      <c r="K26" s="48"/>
    </row>
    <row r="27" spans="2:21" x14ac:dyDescent="0.25">
      <c r="B27" s="2"/>
      <c r="C27" s="2"/>
      <c r="D27" s="2"/>
      <c r="E27" s="51"/>
      <c r="F27" s="2"/>
      <c r="G27" s="2"/>
      <c r="H27" s="2"/>
      <c r="I27" s="2"/>
      <c r="J27" s="52"/>
      <c r="K27" s="48"/>
    </row>
    <row r="28" spans="2:21" x14ac:dyDescent="0.25">
      <c r="B28" s="2"/>
      <c r="C28" s="2"/>
      <c r="D28" s="2"/>
      <c r="E28" s="51"/>
      <c r="F28" s="2"/>
      <c r="G28" s="2"/>
      <c r="H28" s="2"/>
      <c r="I28" s="2"/>
      <c r="J28" s="52"/>
      <c r="K28" s="48"/>
    </row>
    <row r="29" spans="2:21" x14ac:dyDescent="0.25">
      <c r="B29" s="2"/>
      <c r="C29" s="2"/>
      <c r="D29" s="2"/>
      <c r="E29" s="51"/>
      <c r="F29" s="2"/>
      <c r="G29" s="2"/>
      <c r="H29" s="2"/>
      <c r="I29" s="2"/>
      <c r="J29" s="52"/>
      <c r="K29" s="48"/>
    </row>
    <row r="30" spans="2:21" x14ac:dyDescent="0.25">
      <c r="B30" s="2"/>
      <c r="C30" s="2"/>
      <c r="D30" s="2"/>
      <c r="E30" s="51"/>
      <c r="F30" s="2"/>
      <c r="G30" s="2"/>
      <c r="H30" s="2"/>
      <c r="I30" s="2"/>
      <c r="J30" s="52"/>
      <c r="K30" s="48"/>
    </row>
    <row r="31" spans="2:21" x14ac:dyDescent="0.25">
      <c r="B31" s="2"/>
      <c r="C31" s="2"/>
      <c r="D31" s="2"/>
      <c r="E31" s="2"/>
      <c r="F31" s="2"/>
      <c r="G31" s="2"/>
      <c r="H31" s="2"/>
      <c r="I31" s="2"/>
      <c r="J31" s="52"/>
      <c r="K31" s="48"/>
      <c r="Q31" s="47" t="s">
        <v>76</v>
      </c>
    </row>
    <row r="32" spans="2:21" x14ac:dyDescent="0.25">
      <c r="B32" s="2"/>
      <c r="C32" s="2"/>
      <c r="D32" s="2"/>
      <c r="E32" s="2"/>
      <c r="F32" s="2"/>
      <c r="G32" s="2"/>
      <c r="H32" s="2"/>
      <c r="I32" s="2"/>
      <c r="J32" s="52" t="s">
        <v>76</v>
      </c>
      <c r="K32" s="53"/>
      <c r="Q32" s="47" t="s">
        <v>76</v>
      </c>
    </row>
  </sheetData>
  <mergeCells count="21">
    <mergeCell ref="G6:G7"/>
    <mergeCell ref="H6:H7"/>
    <mergeCell ref="J6:J7"/>
    <mergeCell ref="K6:K7"/>
    <mergeCell ref="F6:F7"/>
    <mergeCell ref="A1:B5"/>
    <mergeCell ref="U6:U7"/>
    <mergeCell ref="V6:V7"/>
    <mergeCell ref="M6:M7"/>
    <mergeCell ref="N6:N7"/>
    <mergeCell ref="O6:O7"/>
    <mergeCell ref="Q6:Q7"/>
    <mergeCell ref="R6:R7"/>
    <mergeCell ref="P6:P7"/>
    <mergeCell ref="D6:D7"/>
    <mergeCell ref="C6:C7"/>
    <mergeCell ref="B6:B7"/>
    <mergeCell ref="S6:S7"/>
    <mergeCell ref="T6:T7"/>
    <mergeCell ref="L6:L7"/>
    <mergeCell ref="E6:E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tabSelected="1" zoomScale="80" zoomScaleNormal="80" workbookViewId="0">
      <selection activeCell="E9" sqref="E9"/>
    </sheetView>
  </sheetViews>
  <sheetFormatPr baseColWidth="10" defaultColWidth="0" defaultRowHeight="15" x14ac:dyDescent="0.25"/>
  <cols>
    <col min="1" max="1" width="11.42578125" style="1" customWidth="1"/>
    <col min="2" max="2" width="11.42578125" customWidth="1"/>
    <col min="3" max="3" width="16.140625" customWidth="1"/>
    <col min="4" max="4" width="25.7109375" customWidth="1"/>
    <col min="5" max="8" width="11.42578125" customWidth="1"/>
    <col min="9" max="9" width="15.140625" customWidth="1"/>
    <col min="10" max="10" width="25.42578125" customWidth="1"/>
    <col min="11" max="11" width="21.7109375" customWidth="1"/>
    <col min="12" max="12" width="11.42578125" style="1" customWidth="1"/>
    <col min="13" max="16384" width="11.42578125" hidden="1"/>
  </cols>
  <sheetData>
    <row r="1" spans="2:11" x14ac:dyDescent="0.25">
      <c r="B1" s="1"/>
      <c r="C1" s="1"/>
      <c r="D1" s="1"/>
      <c r="E1" s="1"/>
      <c r="F1" s="1"/>
      <c r="G1" s="1"/>
      <c r="H1" s="1"/>
      <c r="I1" s="1"/>
      <c r="J1" s="1"/>
      <c r="K1" s="1"/>
    </row>
    <row r="2" spans="2:11" ht="15.75" thickBot="1" x14ac:dyDescent="0.3">
      <c r="B2" s="1"/>
      <c r="C2" s="1"/>
      <c r="D2" s="1"/>
      <c r="E2" s="1"/>
      <c r="F2" s="1"/>
      <c r="G2" s="1"/>
      <c r="H2" s="1"/>
      <c r="I2" s="1"/>
      <c r="J2" s="1"/>
      <c r="K2" s="1"/>
    </row>
    <row r="3" spans="2:11" x14ac:dyDescent="0.25">
      <c r="B3" s="76" t="s">
        <v>213</v>
      </c>
      <c r="C3" s="77"/>
      <c r="D3" s="3"/>
      <c r="E3" s="3"/>
      <c r="F3" s="3"/>
      <c r="G3" s="3"/>
      <c r="H3" s="3"/>
      <c r="I3" s="3"/>
      <c r="J3" s="3"/>
      <c r="K3" s="4"/>
    </row>
    <row r="4" spans="2:11" x14ac:dyDescent="0.25">
      <c r="B4" s="78"/>
      <c r="C4" s="79"/>
      <c r="D4" s="6"/>
      <c r="E4" s="6"/>
      <c r="F4" s="6"/>
      <c r="G4" s="6"/>
      <c r="H4" s="6"/>
      <c r="I4" s="6"/>
      <c r="J4" s="6"/>
      <c r="K4" s="7"/>
    </row>
    <row r="5" spans="2:11" ht="15.75" x14ac:dyDescent="0.25">
      <c r="B5" s="78"/>
      <c r="C5" s="79"/>
      <c r="D5" s="80" t="s">
        <v>0</v>
      </c>
      <c r="E5" s="80"/>
      <c r="F5" s="80"/>
      <c r="G5" s="80"/>
      <c r="H5" s="80"/>
      <c r="I5" s="80"/>
      <c r="J5" s="80"/>
      <c r="K5" s="7"/>
    </row>
    <row r="6" spans="2:11" x14ac:dyDescent="0.25">
      <c r="B6" s="78"/>
      <c r="C6" s="79"/>
      <c r="D6" s="6"/>
      <c r="E6" s="6"/>
      <c r="F6" s="6"/>
      <c r="G6" s="6"/>
      <c r="H6" s="6"/>
      <c r="I6" s="6"/>
      <c r="J6" s="6"/>
      <c r="K6" s="7"/>
    </row>
    <row r="7" spans="2:11" x14ac:dyDescent="0.25">
      <c r="B7" s="78"/>
      <c r="C7" s="79"/>
      <c r="D7" s="6"/>
      <c r="E7" s="6"/>
      <c r="F7" s="6"/>
      <c r="G7" s="6"/>
      <c r="H7" s="6"/>
      <c r="I7" s="6"/>
      <c r="J7" s="6"/>
      <c r="K7" s="7"/>
    </row>
    <row r="8" spans="2:11" x14ac:dyDescent="0.25">
      <c r="B8" s="78"/>
      <c r="C8" s="79"/>
      <c r="D8" s="6"/>
      <c r="E8" s="6"/>
      <c r="F8" s="6"/>
      <c r="G8" s="6"/>
      <c r="H8" s="6"/>
      <c r="I8" s="6"/>
      <c r="J8" s="6"/>
      <c r="K8" s="7"/>
    </row>
    <row r="9" spans="2:11" x14ac:dyDescent="0.25">
      <c r="B9" s="78"/>
      <c r="C9" s="79"/>
      <c r="D9" s="6"/>
      <c r="E9" s="6"/>
      <c r="F9" s="6"/>
      <c r="G9" s="6"/>
      <c r="H9" s="6"/>
      <c r="I9" s="6"/>
      <c r="J9" s="6"/>
      <c r="K9" s="7"/>
    </row>
    <row r="10" spans="2:11" ht="15.75" x14ac:dyDescent="0.25">
      <c r="B10" s="78"/>
      <c r="C10" s="79"/>
      <c r="D10" s="9"/>
      <c r="E10" s="6"/>
      <c r="F10" s="6"/>
      <c r="G10" s="6"/>
      <c r="H10" s="6"/>
      <c r="I10" s="6"/>
      <c r="J10" s="6"/>
      <c r="K10" s="7"/>
    </row>
    <row r="11" spans="2:11" ht="15.75" x14ac:dyDescent="0.25">
      <c r="B11" s="8"/>
      <c r="C11" s="82" t="s">
        <v>1</v>
      </c>
      <c r="D11" s="82"/>
      <c r="E11" s="6"/>
      <c r="F11" s="79" t="s">
        <v>54</v>
      </c>
      <c r="G11" s="79"/>
      <c r="H11" s="79"/>
      <c r="I11" s="79"/>
      <c r="J11" s="6"/>
      <c r="K11" s="7"/>
    </row>
    <row r="12" spans="2:11" ht="15.75" x14ac:dyDescent="0.25">
      <c r="B12" s="8"/>
      <c r="C12" s="82" t="s">
        <v>2</v>
      </c>
      <c r="D12" s="82"/>
      <c r="E12" s="6"/>
      <c r="F12" s="79" t="s">
        <v>55</v>
      </c>
      <c r="G12" s="79"/>
      <c r="H12" s="79"/>
      <c r="I12" s="79"/>
      <c r="J12" s="6"/>
      <c r="K12" s="7"/>
    </row>
    <row r="13" spans="2:11" ht="15.75" x14ac:dyDescent="0.25">
      <c r="B13" s="8"/>
      <c r="C13" s="82" t="s">
        <v>3</v>
      </c>
      <c r="D13" s="82"/>
      <c r="E13" s="6"/>
      <c r="F13" s="79"/>
      <c r="G13" s="79"/>
      <c r="H13" s="79"/>
      <c r="I13" s="79"/>
      <c r="J13" s="6"/>
      <c r="K13" s="7"/>
    </row>
    <row r="14" spans="2:11" ht="15.75" x14ac:dyDescent="0.25">
      <c r="B14" s="8"/>
      <c r="C14" s="82" t="s">
        <v>5</v>
      </c>
      <c r="D14" s="82"/>
      <c r="E14" s="6"/>
      <c r="F14" s="79">
        <v>1022972855</v>
      </c>
      <c r="G14" s="79"/>
      <c r="H14" s="79"/>
      <c r="I14" s="79"/>
      <c r="J14" s="6"/>
      <c r="K14" s="7"/>
    </row>
    <row r="15" spans="2:11" ht="15.75" x14ac:dyDescent="0.25">
      <c r="B15" s="8"/>
      <c r="C15" s="82" t="s">
        <v>4</v>
      </c>
      <c r="D15" s="82"/>
      <c r="E15" s="6"/>
      <c r="F15" s="79" t="str">
        <f>VLOOKUP($F$14,'B.D CONTRATO TERMINO INDEFINIDO'!$E$6:$U$21,2,0)</f>
        <v>Jenny Paola</v>
      </c>
      <c r="G15" s="79"/>
      <c r="H15" s="79"/>
      <c r="I15" s="79"/>
      <c r="J15" s="6"/>
      <c r="K15" s="7"/>
    </row>
    <row r="16" spans="2:11" ht="15.75" x14ac:dyDescent="0.25">
      <c r="B16" s="8"/>
      <c r="C16" s="82" t="s">
        <v>6</v>
      </c>
      <c r="D16" s="82"/>
      <c r="E16" s="6"/>
      <c r="F16" s="79" t="str">
        <f>VLOOKUP($F$14,'B.D CONTRATO TERMINO INDEFINIDO'!$E$6:$U$21,3,0)</f>
        <v>CALL 4 SUR 56-69</v>
      </c>
      <c r="G16" s="79"/>
      <c r="H16" s="79"/>
      <c r="I16" s="79"/>
      <c r="J16" s="6"/>
      <c r="K16" s="7"/>
    </row>
    <row r="17" spans="2:11" ht="15.75" x14ac:dyDescent="0.25">
      <c r="B17" s="8"/>
      <c r="C17" s="82" t="s">
        <v>7</v>
      </c>
      <c r="D17" s="82"/>
      <c r="E17" s="6"/>
      <c r="F17" s="79">
        <f>VLOOKUP($F$14,'B.D CONTRATO TERMINO INDEFINIDO'!$E$6:$U$21,4,0)</f>
        <v>770977</v>
      </c>
      <c r="G17" s="79"/>
      <c r="H17" s="79"/>
      <c r="I17" s="79"/>
      <c r="J17" s="6"/>
      <c r="K17" s="7"/>
    </row>
    <row r="18" spans="2:11" ht="15.75" x14ac:dyDescent="0.25">
      <c r="B18" s="8"/>
      <c r="C18" s="82" t="s">
        <v>8</v>
      </c>
      <c r="D18" s="82"/>
      <c r="E18" s="6"/>
      <c r="F18" s="79" t="str">
        <f>VLOOKUP($F$14,'B.D CONTRATO TERMINO INDEFINIDO'!$E$6:$U$21,5,0)</f>
        <v>MEDELLIN, 12 DE OCTUBRE DE  2003</v>
      </c>
      <c r="G18" s="79"/>
      <c r="H18" s="79"/>
      <c r="I18" s="79"/>
      <c r="J18" s="6"/>
      <c r="K18" s="7"/>
    </row>
    <row r="19" spans="2:11" ht="15.75" x14ac:dyDescent="0.25">
      <c r="B19" s="8"/>
      <c r="C19" s="82" t="s">
        <v>9</v>
      </c>
      <c r="D19" s="82"/>
      <c r="E19" s="6"/>
      <c r="F19" s="79" t="str">
        <f>VLOOKUP($F$14,'B.D CONTRATO TERMINO INDEFINIDO'!$E$6:$U$21,6,0)</f>
        <v>medico laboral</v>
      </c>
      <c r="G19" s="79"/>
      <c r="H19" s="79"/>
      <c r="I19" s="79"/>
      <c r="J19" s="6"/>
      <c r="K19" s="7"/>
    </row>
    <row r="20" spans="2:11" ht="15.75" x14ac:dyDescent="0.25">
      <c r="B20" s="8"/>
      <c r="C20" s="82" t="s">
        <v>10</v>
      </c>
      <c r="D20" s="82"/>
      <c r="E20" s="6"/>
      <c r="F20" s="79">
        <f>VLOOKUP($F$14,'B.D CONTRATO TERMINO INDEFINIDO'!$E$6:$U$21,7,0)</f>
        <v>1400000</v>
      </c>
      <c r="G20" s="79"/>
      <c r="H20" s="79"/>
      <c r="I20" s="79"/>
      <c r="J20" s="6"/>
      <c r="K20" s="7"/>
    </row>
    <row r="21" spans="2:11" ht="15.75" x14ac:dyDescent="0.25">
      <c r="B21" s="8"/>
      <c r="C21" s="82" t="s">
        <v>11</v>
      </c>
      <c r="D21" s="82"/>
      <c r="E21" s="6"/>
      <c r="F21" s="79" t="str">
        <f>VLOOKUP($F$14,'B.D CONTRATO TERMINO INDEFINIDO'!$E$6:$U$21,8,0)</f>
        <v>indefinido</v>
      </c>
      <c r="G21" s="79"/>
      <c r="H21" s="79"/>
      <c r="I21" s="79"/>
      <c r="J21" s="6"/>
      <c r="K21" s="7"/>
    </row>
    <row r="22" spans="2:11" ht="15.75" x14ac:dyDescent="0.25">
      <c r="B22" s="8"/>
      <c r="C22" s="82" t="s">
        <v>12</v>
      </c>
      <c r="D22" s="82"/>
      <c r="E22" s="6"/>
      <c r="F22" s="79" t="str">
        <f>VLOOKUP($F$14,'B.D CONTRATO TERMINO INDEFINIDO'!$E$6:$U$21,9,0)</f>
        <v>28 de febrero de 2014</v>
      </c>
      <c r="G22" s="79"/>
      <c r="H22" s="79"/>
      <c r="I22" s="79"/>
      <c r="J22" s="6"/>
      <c r="K22" s="7"/>
    </row>
    <row r="23" spans="2:11" ht="15.75" x14ac:dyDescent="0.25">
      <c r="B23" s="8"/>
      <c r="C23" s="82" t="s">
        <v>13</v>
      </c>
      <c r="D23" s="82"/>
      <c r="E23" s="6"/>
      <c r="F23" s="79" t="str">
        <f>VLOOKUP($F$14,'B.D CONTRATO TERMINO INDEFINIDO'!$E$6:$U$21,10,0)</f>
        <v>Mensual</v>
      </c>
      <c r="G23" s="79"/>
      <c r="H23" s="79"/>
      <c r="I23" s="79"/>
      <c r="J23" s="6"/>
      <c r="K23" s="7"/>
    </row>
    <row r="24" spans="2:11" ht="15.75" x14ac:dyDescent="0.25">
      <c r="B24" s="8"/>
      <c r="C24" s="82" t="s">
        <v>14</v>
      </c>
      <c r="D24" s="82"/>
      <c r="E24" s="6"/>
      <c r="F24" s="79" t="str">
        <f>VLOOKUP($F$14,'B.D CONTRATO TERMINO INDEFINIDO'!$E$6:$U$21,11,0)</f>
        <v>SEDE PRINCIPAL ,
BOGOTA</v>
      </c>
      <c r="G24" s="79"/>
      <c r="H24" s="79"/>
      <c r="I24" s="79"/>
      <c r="J24" s="6"/>
      <c r="K24" s="7"/>
    </row>
    <row r="25" spans="2:11" ht="15.75" x14ac:dyDescent="0.25">
      <c r="B25" s="8"/>
      <c r="C25" s="82" t="s">
        <v>15</v>
      </c>
      <c r="D25" s="82"/>
      <c r="E25" s="6"/>
      <c r="F25" s="79" t="str">
        <f>VLOOKUP($F$14,'B.D CONTRATO TERMINO INDEFINIDO'!$E$6:$U$21,12,0)</f>
        <v>BOGOTA DC</v>
      </c>
      <c r="G25" s="79"/>
      <c r="H25" s="79"/>
      <c r="I25" s="79"/>
      <c r="J25" s="6"/>
      <c r="K25" s="10"/>
    </row>
    <row r="26" spans="2:11" ht="15.75" x14ac:dyDescent="0.25">
      <c r="B26" s="8"/>
      <c r="C26" s="86"/>
      <c r="D26" s="86"/>
      <c r="E26" s="6"/>
      <c r="F26" s="79"/>
      <c r="G26" s="79"/>
      <c r="H26" s="79"/>
      <c r="I26" s="79"/>
      <c r="J26" s="6"/>
      <c r="K26" s="7"/>
    </row>
    <row r="27" spans="2:11" ht="15.75" x14ac:dyDescent="0.25">
      <c r="B27" s="8"/>
      <c r="C27" s="11"/>
      <c r="D27" s="11"/>
      <c r="E27" s="6"/>
      <c r="F27" s="6"/>
      <c r="G27" s="6"/>
      <c r="H27" s="6"/>
      <c r="I27" s="6"/>
      <c r="J27" s="6"/>
      <c r="K27" s="7"/>
    </row>
    <row r="28" spans="2:11" ht="15.75" x14ac:dyDescent="0.25">
      <c r="B28" s="8"/>
      <c r="C28" s="84" t="s">
        <v>16</v>
      </c>
      <c r="D28" s="84"/>
      <c r="E28" s="84"/>
      <c r="F28" s="84"/>
      <c r="G28" s="84"/>
      <c r="H28" s="84"/>
      <c r="I28" s="84"/>
      <c r="J28" s="84"/>
      <c r="K28" s="85"/>
    </row>
    <row r="29" spans="2:11" ht="15.75" x14ac:dyDescent="0.25">
      <c r="B29" s="8"/>
      <c r="C29" s="84"/>
      <c r="D29" s="84"/>
      <c r="E29" s="84"/>
      <c r="F29" s="84"/>
      <c r="G29" s="84"/>
      <c r="H29" s="84"/>
      <c r="I29" s="84"/>
      <c r="J29" s="84"/>
      <c r="K29" s="85"/>
    </row>
    <row r="30" spans="2:11" ht="15.75" x14ac:dyDescent="0.25">
      <c r="B30" s="8"/>
      <c r="C30" s="84"/>
      <c r="D30" s="84"/>
      <c r="E30" s="84"/>
      <c r="F30" s="84"/>
      <c r="G30" s="84"/>
      <c r="H30" s="84"/>
      <c r="I30" s="84"/>
      <c r="J30" s="84"/>
      <c r="K30" s="85"/>
    </row>
    <row r="31" spans="2:11" x14ac:dyDescent="0.25">
      <c r="B31" s="5"/>
      <c r="C31" s="84"/>
      <c r="D31" s="84"/>
      <c r="E31" s="84"/>
      <c r="F31" s="84"/>
      <c r="G31" s="84"/>
      <c r="H31" s="84"/>
      <c r="I31" s="84"/>
      <c r="J31" s="84"/>
      <c r="K31" s="85"/>
    </row>
    <row r="32" spans="2:11" x14ac:dyDescent="0.25">
      <c r="B32" s="5"/>
      <c r="C32" s="84"/>
      <c r="D32" s="84"/>
      <c r="E32" s="84"/>
      <c r="F32" s="84"/>
      <c r="G32" s="84"/>
      <c r="H32" s="84"/>
      <c r="I32" s="84"/>
      <c r="J32" s="84"/>
      <c r="K32" s="85"/>
    </row>
    <row r="33" spans="2:11" x14ac:dyDescent="0.25">
      <c r="B33" s="5"/>
      <c r="C33" s="84"/>
      <c r="D33" s="84"/>
      <c r="E33" s="84"/>
      <c r="F33" s="84"/>
      <c r="G33" s="84"/>
      <c r="H33" s="84"/>
      <c r="I33" s="84"/>
      <c r="J33" s="84"/>
      <c r="K33" s="85"/>
    </row>
    <row r="34" spans="2:11" x14ac:dyDescent="0.25">
      <c r="B34" s="5"/>
      <c r="C34" s="84"/>
      <c r="D34" s="84"/>
      <c r="E34" s="84"/>
      <c r="F34" s="84"/>
      <c r="G34" s="84"/>
      <c r="H34" s="84"/>
      <c r="I34" s="84"/>
      <c r="J34" s="84"/>
      <c r="K34" s="85"/>
    </row>
    <row r="35" spans="2:11" x14ac:dyDescent="0.25">
      <c r="B35" s="5"/>
      <c r="C35" s="84"/>
      <c r="D35" s="84"/>
      <c r="E35" s="84"/>
      <c r="F35" s="84"/>
      <c r="G35" s="84"/>
      <c r="H35" s="84"/>
      <c r="I35" s="84"/>
      <c r="J35" s="84"/>
      <c r="K35" s="85"/>
    </row>
    <row r="36" spans="2:11" x14ac:dyDescent="0.25">
      <c r="B36" s="5"/>
      <c r="C36" s="84"/>
      <c r="D36" s="84"/>
      <c r="E36" s="84"/>
      <c r="F36" s="84"/>
      <c r="G36" s="84"/>
      <c r="H36" s="84"/>
      <c r="I36" s="84"/>
      <c r="J36" s="84"/>
      <c r="K36" s="85"/>
    </row>
    <row r="37" spans="2:11" ht="24" customHeight="1" x14ac:dyDescent="0.25">
      <c r="B37" s="5"/>
      <c r="C37" s="12" t="s">
        <v>17</v>
      </c>
      <c r="D37" s="81" t="str">
        <f>VLOOKUP($F$14,'B.D CONTRATO TERMINO INDEFINIDO'!$E$6:$U$21,13,0)</f>
        <v>Realizar  manual de funciones de cada personero de la empresa, es decir, velar por el estricto cumplimiento de las normas y funciones adheridas a cada puesto</v>
      </c>
      <c r="E37" s="81"/>
      <c r="F37" s="81"/>
      <c r="G37" s="81"/>
      <c r="H37" s="81"/>
      <c r="I37" s="81"/>
      <c r="J37" s="81"/>
      <c r="K37" s="13"/>
    </row>
    <row r="38" spans="2:11" x14ac:dyDescent="0.25">
      <c r="B38" s="5"/>
      <c r="C38" s="12" t="s">
        <v>18</v>
      </c>
      <c r="D38" s="81">
        <f>VLOOKUP($F$14,'B.D CONTRATO TERMINO INDEFINIDO'!$E$6:$U$21,14,0)</f>
        <v>0</v>
      </c>
      <c r="E38" s="81"/>
      <c r="F38" s="81"/>
      <c r="G38" s="81"/>
      <c r="H38" s="81"/>
      <c r="I38" s="81"/>
      <c r="J38" s="81"/>
      <c r="K38" s="13"/>
    </row>
    <row r="39" spans="2:11" x14ac:dyDescent="0.25">
      <c r="B39" s="5"/>
      <c r="C39" s="12" t="s">
        <v>19</v>
      </c>
      <c r="D39" s="81">
        <f>VLOOKUP($F$14,'B.D CONTRATO TERMINO INDEFINIDO'!$E$6:$U$21,15,0)</f>
        <v>0</v>
      </c>
      <c r="E39" s="81"/>
      <c r="F39" s="81"/>
      <c r="G39" s="81"/>
      <c r="H39" s="81"/>
      <c r="I39" s="81"/>
      <c r="J39" s="81"/>
      <c r="K39" s="13"/>
    </row>
    <row r="40" spans="2:11" x14ac:dyDescent="0.25">
      <c r="B40" s="5"/>
      <c r="C40" s="12" t="s">
        <v>20</v>
      </c>
      <c r="D40" s="87">
        <f>VLOOKUP($F$14,'B.D CONTRATO TERMINO INDEFINIDO'!$E$6:$U$21,16,0)</f>
        <v>0</v>
      </c>
      <c r="E40" s="87"/>
      <c r="F40" s="87"/>
      <c r="G40" s="87"/>
      <c r="H40" s="87"/>
      <c r="I40" s="87"/>
      <c r="J40" s="87"/>
      <c r="K40" s="13"/>
    </row>
    <row r="41" spans="2:11" x14ac:dyDescent="0.25">
      <c r="B41" s="5"/>
      <c r="C41" s="84" t="s">
        <v>21</v>
      </c>
      <c r="D41" s="84"/>
      <c r="E41" s="84"/>
      <c r="F41" s="84"/>
      <c r="G41" s="84"/>
      <c r="H41" s="84"/>
      <c r="I41" s="84"/>
      <c r="J41" s="84"/>
      <c r="K41" s="85"/>
    </row>
    <row r="42" spans="2:11" x14ac:dyDescent="0.25">
      <c r="B42" s="5"/>
      <c r="C42" s="84"/>
      <c r="D42" s="84"/>
      <c r="E42" s="84"/>
      <c r="F42" s="84"/>
      <c r="G42" s="84"/>
      <c r="H42" s="84"/>
      <c r="I42" s="84"/>
      <c r="J42" s="84"/>
      <c r="K42" s="85"/>
    </row>
    <row r="43" spans="2:11" x14ac:dyDescent="0.25">
      <c r="B43" s="5"/>
      <c r="C43" s="84"/>
      <c r="D43" s="84"/>
      <c r="E43" s="84"/>
      <c r="F43" s="84"/>
      <c r="G43" s="84"/>
      <c r="H43" s="84"/>
      <c r="I43" s="84"/>
      <c r="J43" s="84"/>
      <c r="K43" s="85"/>
    </row>
    <row r="44" spans="2:11" x14ac:dyDescent="0.25">
      <c r="B44" s="5"/>
      <c r="C44" s="84"/>
      <c r="D44" s="84"/>
      <c r="E44" s="84"/>
      <c r="F44" s="84"/>
      <c r="G44" s="84"/>
      <c r="H44" s="84"/>
      <c r="I44" s="84"/>
      <c r="J44" s="84"/>
      <c r="K44" s="85"/>
    </row>
    <row r="45" spans="2:11" x14ac:dyDescent="0.25">
      <c r="B45" s="5"/>
      <c r="C45" s="84"/>
      <c r="D45" s="84"/>
      <c r="E45" s="84"/>
      <c r="F45" s="84"/>
      <c r="G45" s="84"/>
      <c r="H45" s="84"/>
      <c r="I45" s="84"/>
      <c r="J45" s="84"/>
      <c r="K45" s="85"/>
    </row>
    <row r="46" spans="2:11" x14ac:dyDescent="0.25">
      <c r="B46" s="5"/>
      <c r="C46" s="84"/>
      <c r="D46" s="84"/>
      <c r="E46" s="84"/>
      <c r="F46" s="84"/>
      <c r="G46" s="84"/>
      <c r="H46" s="84"/>
      <c r="I46" s="84"/>
      <c r="J46" s="84"/>
      <c r="K46" s="85"/>
    </row>
    <row r="47" spans="2:11" x14ac:dyDescent="0.25">
      <c r="B47" s="5"/>
      <c r="C47" s="84" t="s">
        <v>22</v>
      </c>
      <c r="D47" s="84"/>
      <c r="E47" s="84"/>
      <c r="F47" s="84"/>
      <c r="G47" s="84"/>
      <c r="H47" s="84"/>
      <c r="I47" s="84"/>
      <c r="J47" s="84"/>
      <c r="K47" s="85"/>
    </row>
    <row r="48" spans="2:11" x14ac:dyDescent="0.25">
      <c r="B48" s="5"/>
      <c r="C48" s="84"/>
      <c r="D48" s="84"/>
      <c r="E48" s="84"/>
      <c r="F48" s="84"/>
      <c r="G48" s="84"/>
      <c r="H48" s="84"/>
      <c r="I48" s="84"/>
      <c r="J48" s="84"/>
      <c r="K48" s="85"/>
    </row>
    <row r="49" spans="2:11" x14ac:dyDescent="0.25">
      <c r="B49" s="5"/>
      <c r="C49" s="84"/>
      <c r="D49" s="84"/>
      <c r="E49" s="84"/>
      <c r="F49" s="84"/>
      <c r="G49" s="84"/>
      <c r="H49" s="84"/>
      <c r="I49" s="84"/>
      <c r="J49" s="84"/>
      <c r="K49" s="85"/>
    </row>
    <row r="50" spans="2:11" x14ac:dyDescent="0.25">
      <c r="B50" s="5"/>
      <c r="C50" s="84"/>
      <c r="D50" s="84"/>
      <c r="E50" s="84"/>
      <c r="F50" s="84"/>
      <c r="G50" s="84"/>
      <c r="H50" s="84"/>
      <c r="I50" s="84"/>
      <c r="J50" s="84"/>
      <c r="K50" s="85"/>
    </row>
    <row r="51" spans="2:11" x14ac:dyDescent="0.25">
      <c r="B51" s="5"/>
      <c r="C51" s="84"/>
      <c r="D51" s="84"/>
      <c r="E51" s="84"/>
      <c r="F51" s="84"/>
      <c r="G51" s="84"/>
      <c r="H51" s="84"/>
      <c r="I51" s="84"/>
      <c r="J51" s="84"/>
      <c r="K51" s="85"/>
    </row>
    <row r="52" spans="2:11" x14ac:dyDescent="0.25">
      <c r="B52" s="5"/>
      <c r="C52" s="84"/>
      <c r="D52" s="84"/>
      <c r="E52" s="84"/>
      <c r="F52" s="84"/>
      <c r="G52" s="84"/>
      <c r="H52" s="84"/>
      <c r="I52" s="84"/>
      <c r="J52" s="84"/>
      <c r="K52" s="85"/>
    </row>
    <row r="53" spans="2:11" x14ac:dyDescent="0.25">
      <c r="B53" s="5"/>
      <c r="C53" s="84"/>
      <c r="D53" s="84"/>
      <c r="E53" s="84"/>
      <c r="F53" s="84"/>
      <c r="G53" s="84"/>
      <c r="H53" s="84"/>
      <c r="I53" s="84"/>
      <c r="J53" s="84"/>
      <c r="K53" s="85"/>
    </row>
    <row r="54" spans="2:11" x14ac:dyDescent="0.25">
      <c r="B54" s="5"/>
      <c r="C54" s="84"/>
      <c r="D54" s="84"/>
      <c r="E54" s="84"/>
      <c r="F54" s="84"/>
      <c r="G54" s="84"/>
      <c r="H54" s="84"/>
      <c r="I54" s="84"/>
      <c r="J54" s="84"/>
      <c r="K54" s="85"/>
    </row>
    <row r="55" spans="2:11" x14ac:dyDescent="0.25">
      <c r="B55" s="5"/>
      <c r="C55" s="84"/>
      <c r="D55" s="84"/>
      <c r="E55" s="84"/>
      <c r="F55" s="84"/>
      <c r="G55" s="84"/>
      <c r="H55" s="84"/>
      <c r="I55" s="84"/>
      <c r="J55" s="84"/>
      <c r="K55" s="85"/>
    </row>
    <row r="56" spans="2:11" x14ac:dyDescent="0.25">
      <c r="B56" s="5"/>
      <c r="C56" s="84"/>
      <c r="D56" s="84"/>
      <c r="E56" s="84"/>
      <c r="F56" s="84"/>
      <c r="G56" s="84"/>
      <c r="H56" s="84"/>
      <c r="I56" s="84"/>
      <c r="J56" s="84"/>
      <c r="K56" s="85"/>
    </row>
    <row r="57" spans="2:11" x14ac:dyDescent="0.25">
      <c r="B57" s="5"/>
      <c r="C57" s="84"/>
      <c r="D57" s="84"/>
      <c r="E57" s="84"/>
      <c r="F57" s="84"/>
      <c r="G57" s="84"/>
      <c r="H57" s="84"/>
      <c r="I57" s="84"/>
      <c r="J57" s="84"/>
      <c r="K57" s="85"/>
    </row>
    <row r="58" spans="2:11" x14ac:dyDescent="0.25">
      <c r="B58" s="5"/>
      <c r="C58" s="84"/>
      <c r="D58" s="84"/>
      <c r="E58" s="84"/>
      <c r="F58" s="84"/>
      <c r="G58" s="84"/>
      <c r="H58" s="84"/>
      <c r="I58" s="84"/>
      <c r="J58" s="84"/>
      <c r="K58" s="85"/>
    </row>
    <row r="59" spans="2:11" x14ac:dyDescent="0.25">
      <c r="B59" s="5"/>
      <c r="C59" s="84"/>
      <c r="D59" s="84"/>
      <c r="E59" s="84"/>
      <c r="F59" s="84"/>
      <c r="G59" s="84"/>
      <c r="H59" s="84"/>
      <c r="I59" s="84"/>
      <c r="J59" s="84"/>
      <c r="K59" s="85"/>
    </row>
    <row r="60" spans="2:11" x14ac:dyDescent="0.25">
      <c r="B60" s="5"/>
      <c r="C60" s="84"/>
      <c r="D60" s="84"/>
      <c r="E60" s="84"/>
      <c r="F60" s="84"/>
      <c r="G60" s="84"/>
      <c r="H60" s="84"/>
      <c r="I60" s="84"/>
      <c r="J60" s="84"/>
      <c r="K60" s="85"/>
    </row>
    <row r="61" spans="2:11" x14ac:dyDescent="0.25">
      <c r="B61" s="5"/>
      <c r="C61" s="84"/>
      <c r="D61" s="84"/>
      <c r="E61" s="84"/>
      <c r="F61" s="84"/>
      <c r="G61" s="84"/>
      <c r="H61" s="84"/>
      <c r="I61" s="84"/>
      <c r="J61" s="84"/>
      <c r="K61" s="85"/>
    </row>
    <row r="62" spans="2:11" x14ac:dyDescent="0.25">
      <c r="B62" s="5"/>
      <c r="C62" s="84"/>
      <c r="D62" s="84"/>
      <c r="E62" s="84"/>
      <c r="F62" s="84"/>
      <c r="G62" s="84"/>
      <c r="H62" s="84"/>
      <c r="I62" s="84"/>
      <c r="J62" s="84"/>
      <c r="K62" s="85"/>
    </row>
    <row r="63" spans="2:11" x14ac:dyDescent="0.25">
      <c r="B63" s="5"/>
      <c r="C63" s="84"/>
      <c r="D63" s="84"/>
      <c r="E63" s="84"/>
      <c r="F63" s="84"/>
      <c r="G63" s="84"/>
      <c r="H63" s="84"/>
      <c r="I63" s="84"/>
      <c r="J63" s="84"/>
      <c r="K63" s="85"/>
    </row>
    <row r="64" spans="2:11" x14ac:dyDescent="0.25">
      <c r="B64" s="5"/>
      <c r="C64" s="84"/>
      <c r="D64" s="84"/>
      <c r="E64" s="84"/>
      <c r="F64" s="84"/>
      <c r="G64" s="84"/>
      <c r="H64" s="84"/>
      <c r="I64" s="84"/>
      <c r="J64" s="84"/>
      <c r="K64" s="85"/>
    </row>
    <row r="65" spans="2:11" x14ac:dyDescent="0.25">
      <c r="B65" s="5"/>
      <c r="C65" s="84"/>
      <c r="D65" s="84"/>
      <c r="E65" s="84"/>
      <c r="F65" s="84"/>
      <c r="G65" s="84"/>
      <c r="H65" s="84"/>
      <c r="I65" s="84"/>
      <c r="J65" s="84"/>
      <c r="K65" s="85"/>
    </row>
    <row r="66" spans="2:11" x14ac:dyDescent="0.25">
      <c r="B66" s="5"/>
      <c r="C66" s="84"/>
      <c r="D66" s="84"/>
      <c r="E66" s="84"/>
      <c r="F66" s="84"/>
      <c r="G66" s="84"/>
      <c r="H66" s="84"/>
      <c r="I66" s="84"/>
      <c r="J66" s="84"/>
      <c r="K66" s="85"/>
    </row>
    <row r="67" spans="2:11" x14ac:dyDescent="0.25">
      <c r="B67" s="5"/>
      <c r="C67" s="84"/>
      <c r="D67" s="84"/>
      <c r="E67" s="84"/>
      <c r="F67" s="84"/>
      <c r="G67" s="84"/>
      <c r="H67" s="84"/>
      <c r="I67" s="84"/>
      <c r="J67" s="84"/>
      <c r="K67" s="85"/>
    </row>
    <row r="68" spans="2:11" x14ac:dyDescent="0.25">
      <c r="B68" s="5"/>
      <c r="C68" s="84"/>
      <c r="D68" s="84"/>
      <c r="E68" s="84"/>
      <c r="F68" s="84"/>
      <c r="G68" s="84"/>
      <c r="H68" s="84"/>
      <c r="I68" s="84"/>
      <c r="J68" s="84"/>
      <c r="K68" s="85"/>
    </row>
    <row r="69" spans="2:11" x14ac:dyDescent="0.25">
      <c r="B69" s="5"/>
      <c r="C69" s="84"/>
      <c r="D69" s="84"/>
      <c r="E69" s="84"/>
      <c r="F69" s="84"/>
      <c r="G69" s="84"/>
      <c r="H69" s="84"/>
      <c r="I69" s="84"/>
      <c r="J69" s="84"/>
      <c r="K69" s="85"/>
    </row>
    <row r="70" spans="2:11" x14ac:dyDescent="0.25">
      <c r="B70" s="5"/>
      <c r="C70" s="84"/>
      <c r="D70" s="84"/>
      <c r="E70" s="84"/>
      <c r="F70" s="84"/>
      <c r="G70" s="84"/>
      <c r="H70" s="84"/>
      <c r="I70" s="84"/>
      <c r="J70" s="84"/>
      <c r="K70" s="85"/>
    </row>
    <row r="71" spans="2:11" x14ac:dyDescent="0.25">
      <c r="B71" s="5"/>
      <c r="C71" s="84"/>
      <c r="D71" s="84"/>
      <c r="E71" s="84"/>
      <c r="F71" s="84"/>
      <c r="G71" s="84"/>
      <c r="H71" s="84"/>
      <c r="I71" s="84"/>
      <c r="J71" s="84"/>
      <c r="K71" s="85"/>
    </row>
    <row r="72" spans="2:11" x14ac:dyDescent="0.25">
      <c r="B72" s="5"/>
      <c r="C72" s="84"/>
      <c r="D72" s="84"/>
      <c r="E72" s="84"/>
      <c r="F72" s="84"/>
      <c r="G72" s="84"/>
      <c r="H72" s="84"/>
      <c r="I72" s="84"/>
      <c r="J72" s="84"/>
      <c r="K72" s="85"/>
    </row>
    <row r="73" spans="2:11" x14ac:dyDescent="0.25">
      <c r="B73" s="5"/>
      <c r="C73" s="84"/>
      <c r="D73" s="84"/>
      <c r="E73" s="84"/>
      <c r="F73" s="84"/>
      <c r="G73" s="84"/>
      <c r="H73" s="84"/>
      <c r="I73" s="84"/>
      <c r="J73" s="84"/>
      <c r="K73" s="85"/>
    </row>
    <row r="74" spans="2:11" x14ac:dyDescent="0.25">
      <c r="B74" s="5"/>
      <c r="C74" s="84"/>
      <c r="D74" s="84"/>
      <c r="E74" s="84"/>
      <c r="F74" s="84"/>
      <c r="G74" s="84"/>
      <c r="H74" s="84"/>
      <c r="I74" s="84"/>
      <c r="J74" s="84"/>
      <c r="K74" s="85"/>
    </row>
    <row r="75" spans="2:11" x14ac:dyDescent="0.25">
      <c r="B75" s="5"/>
      <c r="C75" s="84"/>
      <c r="D75" s="84"/>
      <c r="E75" s="84"/>
      <c r="F75" s="84"/>
      <c r="G75" s="84"/>
      <c r="H75" s="84"/>
      <c r="I75" s="84"/>
      <c r="J75" s="84"/>
      <c r="K75" s="85"/>
    </row>
    <row r="76" spans="2:11" x14ac:dyDescent="0.25">
      <c r="B76" s="5"/>
      <c r="C76" s="84"/>
      <c r="D76" s="84"/>
      <c r="E76" s="84"/>
      <c r="F76" s="84"/>
      <c r="G76" s="84"/>
      <c r="H76" s="84"/>
      <c r="I76" s="84"/>
      <c r="J76" s="84"/>
      <c r="K76" s="85"/>
    </row>
    <row r="77" spans="2:11" x14ac:dyDescent="0.25">
      <c r="B77" s="5"/>
      <c r="C77" s="84"/>
      <c r="D77" s="84"/>
      <c r="E77" s="84"/>
      <c r="F77" s="84"/>
      <c r="G77" s="84"/>
      <c r="H77" s="84"/>
      <c r="I77" s="84"/>
      <c r="J77" s="84"/>
      <c r="K77" s="85"/>
    </row>
    <row r="78" spans="2:11" x14ac:dyDescent="0.25">
      <c r="B78" s="5"/>
      <c r="C78" s="84"/>
      <c r="D78" s="84"/>
      <c r="E78" s="84"/>
      <c r="F78" s="84"/>
      <c r="G78" s="84"/>
      <c r="H78" s="84"/>
      <c r="I78" s="84"/>
      <c r="J78" s="84"/>
      <c r="K78" s="85"/>
    </row>
    <row r="79" spans="2:11" x14ac:dyDescent="0.25">
      <c r="B79" s="5"/>
      <c r="C79" s="84"/>
      <c r="D79" s="84"/>
      <c r="E79" s="84"/>
      <c r="F79" s="84"/>
      <c r="G79" s="84"/>
      <c r="H79" s="84"/>
      <c r="I79" s="84"/>
      <c r="J79" s="84"/>
      <c r="K79" s="85"/>
    </row>
    <row r="80" spans="2:11" x14ac:dyDescent="0.25">
      <c r="B80" s="5"/>
      <c r="C80" s="84"/>
      <c r="D80" s="84"/>
      <c r="E80" s="84"/>
      <c r="F80" s="84"/>
      <c r="G80" s="84"/>
      <c r="H80" s="84"/>
      <c r="I80" s="84"/>
      <c r="J80" s="84"/>
      <c r="K80" s="85"/>
    </row>
    <row r="81" spans="2:11" x14ac:dyDescent="0.25">
      <c r="B81" s="5"/>
      <c r="C81" s="84"/>
      <c r="D81" s="84"/>
      <c r="E81" s="84"/>
      <c r="F81" s="84"/>
      <c r="G81" s="84"/>
      <c r="H81" s="84"/>
      <c r="I81" s="84"/>
      <c r="J81" s="84"/>
      <c r="K81" s="85"/>
    </row>
    <row r="82" spans="2:11" x14ac:dyDescent="0.25">
      <c r="B82" s="5"/>
      <c r="C82" s="84"/>
      <c r="D82" s="84"/>
      <c r="E82" s="84"/>
      <c r="F82" s="84"/>
      <c r="G82" s="84"/>
      <c r="H82" s="84"/>
      <c r="I82" s="84"/>
      <c r="J82" s="84"/>
      <c r="K82" s="85"/>
    </row>
    <row r="83" spans="2:11" x14ac:dyDescent="0.25">
      <c r="B83" s="5"/>
      <c r="C83" s="84"/>
      <c r="D83" s="84"/>
      <c r="E83" s="84"/>
      <c r="F83" s="84"/>
      <c r="G83" s="84"/>
      <c r="H83" s="84"/>
      <c r="I83" s="84"/>
      <c r="J83" s="84"/>
      <c r="K83" s="85"/>
    </row>
    <row r="84" spans="2:11" x14ac:dyDescent="0.25">
      <c r="B84" s="5"/>
      <c r="C84" s="84"/>
      <c r="D84" s="84"/>
      <c r="E84" s="84"/>
      <c r="F84" s="84"/>
      <c r="G84" s="84"/>
      <c r="H84" s="84"/>
      <c r="I84" s="84"/>
      <c r="J84" s="84"/>
      <c r="K84" s="85"/>
    </row>
    <row r="85" spans="2:11" x14ac:dyDescent="0.25">
      <c r="B85" s="5"/>
      <c r="C85" s="84"/>
      <c r="D85" s="84"/>
      <c r="E85" s="84"/>
      <c r="F85" s="84"/>
      <c r="G85" s="84"/>
      <c r="H85" s="84"/>
      <c r="I85" s="84"/>
      <c r="J85" s="84"/>
      <c r="K85" s="85"/>
    </row>
    <row r="86" spans="2:11" x14ac:dyDescent="0.25">
      <c r="B86" s="5"/>
      <c r="C86" s="84"/>
      <c r="D86" s="84"/>
      <c r="E86" s="84"/>
      <c r="F86" s="84"/>
      <c r="G86" s="84"/>
      <c r="H86" s="84"/>
      <c r="I86" s="84"/>
      <c r="J86" s="84"/>
      <c r="K86" s="85"/>
    </row>
    <row r="87" spans="2:11" x14ac:dyDescent="0.25">
      <c r="B87" s="5"/>
      <c r="C87" s="84"/>
      <c r="D87" s="84"/>
      <c r="E87" s="84"/>
      <c r="F87" s="84"/>
      <c r="G87" s="84"/>
      <c r="H87" s="84"/>
      <c r="I87" s="84"/>
      <c r="J87" s="84"/>
      <c r="K87" s="85"/>
    </row>
    <row r="88" spans="2:11" x14ac:dyDescent="0.25">
      <c r="B88" s="5"/>
      <c r="C88" s="84"/>
      <c r="D88" s="84"/>
      <c r="E88" s="84"/>
      <c r="F88" s="84"/>
      <c r="G88" s="84"/>
      <c r="H88" s="84"/>
      <c r="I88" s="84"/>
      <c r="J88" s="84"/>
      <c r="K88" s="85"/>
    </row>
    <row r="89" spans="2:11" x14ac:dyDescent="0.25">
      <c r="B89" s="5"/>
      <c r="C89" s="84"/>
      <c r="D89" s="84"/>
      <c r="E89" s="84"/>
      <c r="F89" s="84"/>
      <c r="G89" s="84"/>
      <c r="H89" s="84"/>
      <c r="I89" s="84"/>
      <c r="J89" s="84"/>
      <c r="K89" s="85"/>
    </row>
    <row r="90" spans="2:11" x14ac:dyDescent="0.25">
      <c r="B90" s="5"/>
      <c r="C90" s="84"/>
      <c r="D90" s="84"/>
      <c r="E90" s="84"/>
      <c r="F90" s="84"/>
      <c r="G90" s="84"/>
      <c r="H90" s="84"/>
      <c r="I90" s="84"/>
      <c r="J90" s="84"/>
      <c r="K90" s="85"/>
    </row>
    <row r="91" spans="2:11" x14ac:dyDescent="0.25">
      <c r="B91" s="5"/>
      <c r="C91" s="84"/>
      <c r="D91" s="84"/>
      <c r="E91" s="84"/>
      <c r="F91" s="84"/>
      <c r="G91" s="84"/>
      <c r="H91" s="84"/>
      <c r="I91" s="84"/>
      <c r="J91" s="84"/>
      <c r="K91" s="85"/>
    </row>
    <row r="92" spans="2:11" x14ac:dyDescent="0.25">
      <c r="B92" s="5"/>
      <c r="C92" s="84"/>
      <c r="D92" s="84"/>
      <c r="E92" s="84"/>
      <c r="F92" s="84"/>
      <c r="G92" s="84"/>
      <c r="H92" s="84"/>
      <c r="I92" s="84"/>
      <c r="J92" s="84"/>
      <c r="K92" s="85"/>
    </row>
    <row r="93" spans="2:11" x14ac:dyDescent="0.25">
      <c r="B93" s="5"/>
      <c r="C93" s="84"/>
      <c r="D93" s="84"/>
      <c r="E93" s="84"/>
      <c r="F93" s="84"/>
      <c r="G93" s="84"/>
      <c r="H93" s="84"/>
      <c r="I93" s="84"/>
      <c r="J93" s="84"/>
      <c r="K93" s="85"/>
    </row>
    <row r="94" spans="2:11" x14ac:dyDescent="0.25">
      <c r="B94" s="5"/>
      <c r="C94" s="84"/>
      <c r="D94" s="84"/>
      <c r="E94" s="84"/>
      <c r="F94" s="84"/>
      <c r="G94" s="84"/>
      <c r="H94" s="84"/>
      <c r="I94" s="84"/>
      <c r="J94" s="84"/>
      <c r="K94" s="85"/>
    </row>
    <row r="95" spans="2:11" x14ac:dyDescent="0.25">
      <c r="B95" s="5"/>
      <c r="C95" s="84"/>
      <c r="D95" s="84"/>
      <c r="E95" s="84"/>
      <c r="F95" s="84"/>
      <c r="G95" s="84"/>
      <c r="H95" s="84"/>
      <c r="I95" s="84"/>
      <c r="J95" s="84"/>
      <c r="K95" s="85"/>
    </row>
    <row r="96" spans="2:11" x14ac:dyDescent="0.25">
      <c r="B96" s="5"/>
      <c r="C96" s="84"/>
      <c r="D96" s="84"/>
      <c r="E96" s="84"/>
      <c r="F96" s="84"/>
      <c r="G96" s="84"/>
      <c r="H96" s="84"/>
      <c r="I96" s="84"/>
      <c r="J96" s="84"/>
      <c r="K96" s="85"/>
    </row>
    <row r="97" spans="2:11" x14ac:dyDescent="0.25">
      <c r="B97" s="5"/>
      <c r="C97" s="84"/>
      <c r="D97" s="84"/>
      <c r="E97" s="84"/>
      <c r="F97" s="84"/>
      <c r="G97" s="84"/>
      <c r="H97" s="84"/>
      <c r="I97" s="84"/>
      <c r="J97" s="84"/>
      <c r="K97" s="85"/>
    </row>
    <row r="98" spans="2:11" x14ac:dyDescent="0.25">
      <c r="B98" s="5"/>
      <c r="C98" s="84"/>
      <c r="D98" s="84"/>
      <c r="E98" s="84"/>
      <c r="F98" s="84"/>
      <c r="G98" s="84"/>
      <c r="H98" s="84"/>
      <c r="I98" s="84"/>
      <c r="J98" s="84"/>
      <c r="K98" s="85"/>
    </row>
    <row r="99" spans="2:11" x14ac:dyDescent="0.25">
      <c r="B99" s="5"/>
      <c r="C99" s="84"/>
      <c r="D99" s="84"/>
      <c r="E99" s="84"/>
      <c r="F99" s="84"/>
      <c r="G99" s="84"/>
      <c r="H99" s="84"/>
      <c r="I99" s="84"/>
      <c r="J99" s="84"/>
      <c r="K99" s="85"/>
    </row>
    <row r="100" spans="2:11" x14ac:dyDescent="0.25">
      <c r="B100" s="5"/>
      <c r="C100" s="84"/>
      <c r="D100" s="84"/>
      <c r="E100" s="84"/>
      <c r="F100" s="84"/>
      <c r="G100" s="84"/>
      <c r="H100" s="84"/>
      <c r="I100" s="84"/>
      <c r="J100" s="84"/>
      <c r="K100" s="85"/>
    </row>
    <row r="101" spans="2:11" x14ac:dyDescent="0.25">
      <c r="B101" s="5"/>
      <c r="C101" s="84"/>
      <c r="D101" s="84"/>
      <c r="E101" s="84"/>
      <c r="F101" s="84"/>
      <c r="G101" s="84"/>
      <c r="H101" s="84"/>
      <c r="I101" s="84"/>
      <c r="J101" s="84"/>
      <c r="K101" s="85"/>
    </row>
    <row r="102" spans="2:11" x14ac:dyDescent="0.25">
      <c r="B102" s="5"/>
      <c r="C102" s="84"/>
      <c r="D102" s="84"/>
      <c r="E102" s="84"/>
      <c r="F102" s="84"/>
      <c r="G102" s="84"/>
      <c r="H102" s="84"/>
      <c r="I102" s="84"/>
      <c r="J102" s="84"/>
      <c r="K102" s="85"/>
    </row>
    <row r="103" spans="2:11" x14ac:dyDescent="0.25">
      <c r="B103" s="5"/>
      <c r="C103" s="84"/>
      <c r="D103" s="84"/>
      <c r="E103" s="84"/>
      <c r="F103" s="84"/>
      <c r="G103" s="84"/>
      <c r="H103" s="84"/>
      <c r="I103" s="84"/>
      <c r="J103" s="84"/>
      <c r="K103" s="85"/>
    </row>
    <row r="104" spans="2:11" x14ac:dyDescent="0.25">
      <c r="B104" s="5"/>
      <c r="C104" s="84"/>
      <c r="D104" s="84"/>
      <c r="E104" s="84"/>
      <c r="F104" s="84"/>
      <c r="G104" s="84"/>
      <c r="H104" s="84"/>
      <c r="I104" s="84"/>
      <c r="J104" s="84"/>
      <c r="K104" s="85"/>
    </row>
    <row r="105" spans="2:11" x14ac:dyDescent="0.25">
      <c r="B105" s="5"/>
      <c r="C105" s="84"/>
      <c r="D105" s="84"/>
      <c r="E105" s="84"/>
      <c r="F105" s="84"/>
      <c r="G105" s="84"/>
      <c r="H105" s="84"/>
      <c r="I105" s="84"/>
      <c r="J105" s="84"/>
      <c r="K105" s="85"/>
    </row>
    <row r="106" spans="2:11" x14ac:dyDescent="0.25">
      <c r="B106" s="5"/>
      <c r="C106" s="84"/>
      <c r="D106" s="84"/>
      <c r="E106" s="84"/>
      <c r="F106" s="84"/>
      <c r="G106" s="84"/>
      <c r="H106" s="84"/>
      <c r="I106" s="84"/>
      <c r="J106" s="84"/>
      <c r="K106" s="85"/>
    </row>
    <row r="107" spans="2:11" x14ac:dyDescent="0.25">
      <c r="B107" s="5"/>
      <c r="C107" s="84"/>
      <c r="D107" s="84"/>
      <c r="E107" s="84"/>
      <c r="F107" s="84"/>
      <c r="G107" s="84"/>
      <c r="H107" s="84"/>
      <c r="I107" s="84"/>
      <c r="J107" s="84"/>
      <c r="K107" s="85"/>
    </row>
    <row r="108" spans="2:11" x14ac:dyDescent="0.25">
      <c r="B108" s="5"/>
      <c r="C108" s="84"/>
      <c r="D108" s="84"/>
      <c r="E108" s="84"/>
      <c r="F108" s="84"/>
      <c r="G108" s="84"/>
      <c r="H108" s="84"/>
      <c r="I108" s="84"/>
      <c r="J108" s="84"/>
      <c r="K108" s="85"/>
    </row>
    <row r="109" spans="2:11" x14ac:dyDescent="0.25">
      <c r="B109" s="5"/>
      <c r="C109" s="84"/>
      <c r="D109" s="84"/>
      <c r="E109" s="84"/>
      <c r="F109" s="84"/>
      <c r="G109" s="84"/>
      <c r="H109" s="84"/>
      <c r="I109" s="84"/>
      <c r="J109" s="84"/>
      <c r="K109" s="85"/>
    </row>
    <row r="110" spans="2:11" x14ac:dyDescent="0.25">
      <c r="B110" s="5"/>
      <c r="C110" s="84"/>
      <c r="D110" s="84"/>
      <c r="E110" s="84"/>
      <c r="F110" s="84"/>
      <c r="G110" s="84"/>
      <c r="H110" s="84"/>
      <c r="I110" s="84"/>
      <c r="J110" s="84"/>
      <c r="K110" s="85"/>
    </row>
    <row r="111" spans="2:11" x14ac:dyDescent="0.25">
      <c r="B111" s="5"/>
      <c r="C111" s="84"/>
      <c r="D111" s="84"/>
      <c r="E111" s="84"/>
      <c r="F111" s="84"/>
      <c r="G111" s="84"/>
      <c r="H111" s="84"/>
      <c r="I111" s="84"/>
      <c r="J111" s="84"/>
      <c r="K111" s="85"/>
    </row>
    <row r="112" spans="2:11" x14ac:dyDescent="0.25">
      <c r="B112" s="5"/>
      <c r="C112" s="12"/>
      <c r="D112" s="12"/>
      <c r="E112" s="12"/>
      <c r="F112" s="12"/>
      <c r="G112" s="12"/>
      <c r="H112" s="12"/>
      <c r="I112" s="12"/>
      <c r="J112" s="12"/>
      <c r="K112" s="18"/>
    </row>
    <row r="113" spans="2:12" x14ac:dyDescent="0.25">
      <c r="B113" s="5"/>
      <c r="C113" s="12" t="s">
        <v>23</v>
      </c>
      <c r="D113" s="12"/>
      <c r="E113" s="12"/>
      <c r="F113" s="12"/>
      <c r="G113" s="12"/>
      <c r="H113" s="12"/>
      <c r="I113" s="12" t="s">
        <v>24</v>
      </c>
      <c r="J113" s="12"/>
      <c r="K113" s="19"/>
    </row>
    <row r="114" spans="2:12" ht="15" customHeight="1" x14ac:dyDescent="0.25">
      <c r="B114" s="5"/>
      <c r="C114" s="83" t="s">
        <v>54</v>
      </c>
      <c r="D114" s="83"/>
      <c r="E114" s="83"/>
      <c r="F114" s="83"/>
      <c r="G114" s="12"/>
      <c r="H114" s="12"/>
      <c r="I114" s="14"/>
      <c r="J114" s="12"/>
      <c r="K114" s="19"/>
      <c r="L114" s="1" t="s">
        <v>27</v>
      </c>
    </row>
    <row r="115" spans="2:12" x14ac:dyDescent="0.25">
      <c r="B115" s="5"/>
      <c r="C115" s="12"/>
      <c r="D115" s="12"/>
      <c r="E115" s="12"/>
      <c r="F115" s="12"/>
      <c r="G115" s="12"/>
      <c r="H115" s="12"/>
      <c r="I115" s="12"/>
      <c r="J115" s="12"/>
      <c r="K115" s="19"/>
    </row>
    <row r="116" spans="2:12" x14ac:dyDescent="0.25">
      <c r="B116" s="5"/>
      <c r="C116" s="12" t="s">
        <v>25</v>
      </c>
      <c r="D116" s="12"/>
      <c r="E116" s="12"/>
      <c r="F116" s="12"/>
      <c r="G116" s="12"/>
      <c r="H116" s="12"/>
      <c r="I116" s="12" t="s">
        <v>25</v>
      </c>
      <c r="J116" s="12"/>
      <c r="K116" s="19"/>
    </row>
    <row r="117" spans="2:12" x14ac:dyDescent="0.25">
      <c r="B117" s="5"/>
      <c r="C117" s="14"/>
      <c r="D117" s="12"/>
      <c r="E117" s="12"/>
      <c r="F117" s="12"/>
      <c r="G117" s="12"/>
      <c r="H117" s="12"/>
      <c r="I117" s="14"/>
      <c r="J117" s="12"/>
      <c r="K117" s="19"/>
    </row>
    <row r="118" spans="2:12" x14ac:dyDescent="0.25">
      <c r="B118" s="5"/>
      <c r="C118" s="2"/>
      <c r="D118" s="12"/>
      <c r="E118" s="12"/>
      <c r="F118" s="12"/>
      <c r="G118" s="12"/>
      <c r="H118" s="12"/>
      <c r="I118" s="12"/>
      <c r="J118" s="12"/>
      <c r="K118" s="19"/>
    </row>
    <row r="119" spans="2:12" x14ac:dyDescent="0.25">
      <c r="B119" s="5"/>
      <c r="C119" s="12"/>
      <c r="D119" s="12"/>
      <c r="E119" s="12"/>
      <c r="F119" s="12"/>
      <c r="G119" s="12"/>
      <c r="H119" s="12"/>
      <c r="I119" s="12"/>
      <c r="J119" s="12"/>
      <c r="K119" s="13"/>
    </row>
    <row r="120" spans="2:12" x14ac:dyDescent="0.25">
      <c r="B120" s="5"/>
      <c r="C120" s="12" t="s">
        <v>26</v>
      </c>
      <c r="D120" s="12"/>
      <c r="E120" s="12"/>
      <c r="F120" s="12"/>
      <c r="G120" s="12"/>
      <c r="H120" s="12"/>
      <c r="I120" s="12" t="s">
        <v>26</v>
      </c>
      <c r="J120" s="12"/>
      <c r="K120" s="13"/>
    </row>
    <row r="121" spans="2:12" x14ac:dyDescent="0.25">
      <c r="B121" s="5"/>
      <c r="C121" s="14">
        <f>VLOOKUP($F$14,'B.D CONTRATO TERMINO INDEFINIDO'!$E$6:$U$21,17,0)</f>
        <v>0</v>
      </c>
      <c r="D121" s="12"/>
      <c r="E121" s="12"/>
      <c r="F121" s="12"/>
      <c r="G121" s="12"/>
      <c r="H121" s="12"/>
      <c r="I121" s="14"/>
      <c r="J121" s="12"/>
      <c r="K121" s="13"/>
    </row>
    <row r="122" spans="2:12" x14ac:dyDescent="0.25">
      <c r="B122" s="5"/>
      <c r="C122" s="12"/>
      <c r="D122" s="12"/>
      <c r="E122" s="12"/>
      <c r="F122" s="12"/>
      <c r="G122" s="12"/>
      <c r="H122" s="12"/>
      <c r="I122" s="12"/>
      <c r="J122" s="12"/>
      <c r="K122" s="13"/>
    </row>
    <row r="123" spans="2:12" x14ac:dyDescent="0.25">
      <c r="B123" s="5"/>
      <c r="C123" s="12"/>
      <c r="D123" s="12"/>
      <c r="E123" s="12"/>
      <c r="F123" s="12"/>
      <c r="G123" s="12"/>
      <c r="H123" s="12"/>
      <c r="I123" s="12"/>
      <c r="J123" s="12"/>
      <c r="K123" s="13"/>
    </row>
    <row r="124" spans="2:12" ht="15.75" thickBot="1" x14ac:dyDescent="0.3">
      <c r="B124" s="15"/>
      <c r="C124" s="16"/>
      <c r="D124" s="16"/>
      <c r="E124" s="16"/>
      <c r="F124" s="16"/>
      <c r="G124" s="16"/>
      <c r="H124" s="16"/>
      <c r="I124" s="16"/>
      <c r="J124" s="16"/>
      <c r="K124" s="17"/>
    </row>
  </sheetData>
  <mergeCells count="42">
    <mergeCell ref="C114:F114"/>
    <mergeCell ref="C41:K46"/>
    <mergeCell ref="C47:K111"/>
    <mergeCell ref="F24:I24"/>
    <mergeCell ref="F25:I25"/>
    <mergeCell ref="C28:K36"/>
    <mergeCell ref="C24:D24"/>
    <mergeCell ref="C25:D25"/>
    <mergeCell ref="C26:D26"/>
    <mergeCell ref="F26:I26"/>
    <mergeCell ref="D40:J40"/>
    <mergeCell ref="C14:D14"/>
    <mergeCell ref="C15:D15"/>
    <mergeCell ref="C16:D16"/>
    <mergeCell ref="C17:D17"/>
    <mergeCell ref="C18:D18"/>
    <mergeCell ref="F19:I19"/>
    <mergeCell ref="F20:I20"/>
    <mergeCell ref="F21:I21"/>
    <mergeCell ref="F22:I22"/>
    <mergeCell ref="F23:I23"/>
    <mergeCell ref="C23:D23"/>
    <mergeCell ref="C19:D19"/>
    <mergeCell ref="C20:D20"/>
    <mergeCell ref="C21:D21"/>
    <mergeCell ref="C22:D22"/>
    <mergeCell ref="B3:C10"/>
    <mergeCell ref="D5:J5"/>
    <mergeCell ref="D37:J37"/>
    <mergeCell ref="D38:J38"/>
    <mergeCell ref="D39:J39"/>
    <mergeCell ref="F11:I11"/>
    <mergeCell ref="F12:I12"/>
    <mergeCell ref="F13:I13"/>
    <mergeCell ref="F14:I14"/>
    <mergeCell ref="F15:I15"/>
    <mergeCell ref="F16:I16"/>
    <mergeCell ref="F17:I17"/>
    <mergeCell ref="F18:I18"/>
    <mergeCell ref="C11:D11"/>
    <mergeCell ref="C12:D12"/>
    <mergeCell ref="C13:D13"/>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'B.D CONTRATO TERMINO INDEFINIDO'!$E$6:$E$19</xm:f>
          </x14:formula1>
          <xm:sqref>F14:I14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workbookViewId="0">
      <selection activeCell="C6" sqref="C6"/>
    </sheetView>
  </sheetViews>
  <sheetFormatPr baseColWidth="10" defaultRowHeight="15" x14ac:dyDescent="0.25"/>
  <cols>
    <col min="1" max="1" width="11.42578125" style="1"/>
    <col min="2" max="2" width="22.5703125" style="1" customWidth="1"/>
    <col min="3" max="3" width="23" style="1" customWidth="1"/>
    <col min="4" max="4" width="21.85546875" style="1" customWidth="1"/>
    <col min="5" max="5" width="21.42578125" style="1" customWidth="1"/>
    <col min="6" max="6" width="26" style="1" customWidth="1"/>
    <col min="7" max="7" width="19.140625" style="1" customWidth="1"/>
    <col min="8" max="8" width="11.42578125" style="1"/>
    <col min="9" max="9" width="15.140625" style="1" customWidth="1"/>
    <col min="10" max="10" width="15.5703125" style="1" customWidth="1"/>
    <col min="11" max="11" width="16.5703125" style="1" customWidth="1"/>
    <col min="12" max="12" width="27.42578125" style="1" customWidth="1"/>
    <col min="13" max="13" width="17" style="1" customWidth="1"/>
    <col min="14" max="14" width="11.42578125" style="1"/>
    <col min="15" max="15" width="13.7109375" style="1" customWidth="1"/>
    <col min="16" max="16" width="14.85546875" style="1" customWidth="1"/>
    <col min="17" max="17" width="15.85546875" style="1" customWidth="1"/>
    <col min="18" max="16384" width="11.42578125" style="1"/>
  </cols>
  <sheetData>
    <row r="1" spans="1:17" x14ac:dyDescent="0.25">
      <c r="A1" s="66"/>
      <c r="B1" s="66"/>
    </row>
    <row r="2" spans="1:17" x14ac:dyDescent="0.25">
      <c r="A2" s="67" t="s">
        <v>214</v>
      </c>
      <c r="B2" s="68"/>
      <c r="D2" s="68"/>
      <c r="E2" s="68"/>
      <c r="F2" s="68"/>
    </row>
    <row r="3" spans="1:17" x14ac:dyDescent="0.25">
      <c r="A3" s="68"/>
      <c r="B3" s="68"/>
      <c r="D3" s="68"/>
      <c r="E3" s="68"/>
      <c r="F3" s="68"/>
    </row>
    <row r="4" spans="1:17" x14ac:dyDescent="0.25">
      <c r="A4" s="68"/>
      <c r="B4" s="68"/>
      <c r="D4" s="68"/>
      <c r="E4" s="68"/>
      <c r="F4" s="68"/>
    </row>
    <row r="5" spans="1:17" ht="33" customHeight="1" x14ac:dyDescent="0.25">
      <c r="A5" s="68"/>
      <c r="B5" s="68"/>
      <c r="D5" s="68"/>
      <c r="E5" s="68"/>
      <c r="F5" s="68"/>
    </row>
    <row r="6" spans="1:17" ht="33" customHeight="1" x14ac:dyDescent="0.25">
      <c r="A6" s="68"/>
      <c r="B6" s="68"/>
      <c r="D6" s="46"/>
      <c r="E6" s="46"/>
      <c r="F6" s="46"/>
    </row>
    <row r="7" spans="1:17" ht="27.75" customHeight="1" thickBot="1" x14ac:dyDescent="0.3">
      <c r="A7" s="66"/>
      <c r="B7" s="66"/>
    </row>
    <row r="8" spans="1:17" ht="53.25" customHeight="1" thickTop="1" thickBot="1" x14ac:dyDescent="0.3">
      <c r="B8" s="36" t="s">
        <v>170</v>
      </c>
      <c r="C8" s="36" t="s">
        <v>171</v>
      </c>
      <c r="D8" s="36" t="s">
        <v>30</v>
      </c>
      <c r="E8" s="36" t="s">
        <v>172</v>
      </c>
      <c r="F8" s="37" t="s">
        <v>173</v>
      </c>
      <c r="G8" s="36" t="s">
        <v>174</v>
      </c>
      <c r="H8" s="38" t="s">
        <v>175</v>
      </c>
      <c r="I8" s="39" t="s">
        <v>176</v>
      </c>
      <c r="J8" s="40" t="s">
        <v>177</v>
      </c>
      <c r="K8" s="40" t="s">
        <v>178</v>
      </c>
      <c r="L8" s="40" t="s">
        <v>179</v>
      </c>
      <c r="M8" s="40" t="s">
        <v>180</v>
      </c>
      <c r="N8" s="36" t="s">
        <v>181</v>
      </c>
      <c r="O8" s="40" t="s">
        <v>182</v>
      </c>
      <c r="P8" s="40" t="s">
        <v>183</v>
      </c>
      <c r="Q8" s="40" t="s">
        <v>184</v>
      </c>
    </row>
    <row r="9" spans="1:17" ht="27.75" thickTop="1" thickBot="1" x14ac:dyDescent="0.3">
      <c r="B9" s="41" t="s">
        <v>54</v>
      </c>
      <c r="C9" s="42" t="s">
        <v>55</v>
      </c>
      <c r="D9" s="43" t="s">
        <v>169</v>
      </c>
      <c r="E9" s="43" t="s">
        <v>188</v>
      </c>
      <c r="F9" s="44" t="s">
        <v>192</v>
      </c>
      <c r="G9" s="43" t="s">
        <v>196</v>
      </c>
      <c r="H9" s="43"/>
      <c r="I9" s="43"/>
      <c r="J9" s="43"/>
      <c r="K9" s="43"/>
      <c r="L9" s="43"/>
      <c r="M9" s="43"/>
      <c r="N9" s="43"/>
      <c r="O9" s="43"/>
      <c r="P9" s="43"/>
      <c r="Q9" s="43"/>
    </row>
    <row r="10" spans="1:17" ht="27.75" thickTop="1" thickBot="1" x14ac:dyDescent="0.3">
      <c r="B10" s="41" t="s">
        <v>54</v>
      </c>
      <c r="C10" s="42" t="s">
        <v>56</v>
      </c>
      <c r="D10" s="43" t="s">
        <v>185</v>
      </c>
      <c r="E10" s="43" t="s">
        <v>189</v>
      </c>
      <c r="F10" s="44" t="s">
        <v>193</v>
      </c>
      <c r="G10" s="43" t="s">
        <v>196</v>
      </c>
      <c r="H10" s="43"/>
      <c r="I10" s="43"/>
      <c r="J10" s="43"/>
      <c r="K10" s="43"/>
      <c r="L10" s="43"/>
      <c r="M10" s="43"/>
      <c r="N10" s="43"/>
      <c r="O10" s="43"/>
      <c r="P10" s="43"/>
      <c r="Q10" s="43"/>
    </row>
    <row r="11" spans="1:17" ht="27.75" thickTop="1" thickBot="1" x14ac:dyDescent="0.3">
      <c r="B11" s="41" t="s">
        <v>54</v>
      </c>
      <c r="C11" s="42" t="s">
        <v>57</v>
      </c>
      <c r="D11" s="43" t="s">
        <v>186</v>
      </c>
      <c r="E11" s="43" t="s">
        <v>190</v>
      </c>
      <c r="F11" s="44" t="s">
        <v>194</v>
      </c>
      <c r="G11" s="43" t="s">
        <v>198</v>
      </c>
      <c r="H11" s="43"/>
      <c r="I11" s="43"/>
      <c r="J11" s="43"/>
      <c r="K11" s="43"/>
      <c r="L11" s="43"/>
      <c r="M11" s="43"/>
      <c r="N11" s="43"/>
      <c r="O11" s="43"/>
      <c r="P11" s="43"/>
      <c r="Q11" s="43"/>
    </row>
    <row r="12" spans="1:17" ht="40.5" thickTop="1" thickBot="1" x14ac:dyDescent="0.3">
      <c r="B12" s="41" t="s">
        <v>54</v>
      </c>
      <c r="C12" s="42" t="s">
        <v>58</v>
      </c>
      <c r="D12" s="43" t="s">
        <v>187</v>
      </c>
      <c r="E12" s="43" t="s">
        <v>191</v>
      </c>
      <c r="F12" s="44" t="s">
        <v>195</v>
      </c>
      <c r="G12" s="43" t="s">
        <v>197</v>
      </c>
      <c r="H12" s="43"/>
      <c r="I12" s="43"/>
      <c r="J12" s="43"/>
      <c r="K12" s="43"/>
      <c r="L12" s="43"/>
      <c r="M12" s="43"/>
      <c r="N12" s="43"/>
      <c r="O12" s="43"/>
      <c r="P12" s="43"/>
      <c r="Q12" s="43"/>
    </row>
    <row r="13" spans="1:17" ht="16.5" thickTop="1" thickBot="1" x14ac:dyDescent="0.3">
      <c r="B13" s="45"/>
      <c r="C13" s="43"/>
      <c r="D13" s="43"/>
      <c r="E13" s="43"/>
      <c r="F13" s="43"/>
      <c r="G13" s="43"/>
      <c r="H13" s="43"/>
      <c r="I13" s="43"/>
      <c r="J13" s="43"/>
      <c r="K13" s="43"/>
      <c r="L13" s="43"/>
      <c r="M13" s="43"/>
      <c r="N13" s="43"/>
      <c r="O13" s="43"/>
      <c r="P13" s="43"/>
      <c r="Q13" s="43"/>
    </row>
    <row r="14" spans="1:17" ht="15.75" thickBot="1" x14ac:dyDescent="0.3">
      <c r="B14" s="43"/>
      <c r="C14" s="43"/>
      <c r="D14" s="43"/>
      <c r="E14" s="43"/>
      <c r="F14" s="43"/>
      <c r="G14" s="43"/>
      <c r="H14" s="43"/>
      <c r="I14" s="43"/>
      <c r="J14" s="43"/>
      <c r="K14" s="43"/>
      <c r="L14" s="43"/>
      <c r="M14" s="43"/>
      <c r="N14" s="43"/>
      <c r="O14" s="43"/>
      <c r="P14" s="43"/>
      <c r="Q14" s="43"/>
    </row>
    <row r="15" spans="1:17" ht="15.75" thickBot="1" x14ac:dyDescent="0.3">
      <c r="B15" s="43"/>
      <c r="C15" s="43"/>
      <c r="D15" s="43"/>
      <c r="E15" s="43"/>
      <c r="F15" s="43"/>
      <c r="G15" s="43"/>
      <c r="H15" s="43"/>
      <c r="I15" s="43"/>
      <c r="J15" s="43"/>
      <c r="K15" s="43"/>
      <c r="L15" s="43"/>
      <c r="M15" s="43"/>
      <c r="N15" s="43"/>
      <c r="O15" s="43"/>
      <c r="P15" s="43"/>
      <c r="Q15" s="43"/>
    </row>
  </sheetData>
  <mergeCells count="2">
    <mergeCell ref="D2:F5"/>
    <mergeCell ref="A2:B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zoomScaleNormal="100" workbookViewId="0">
      <selection activeCell="F19" sqref="F19:G19"/>
    </sheetView>
  </sheetViews>
  <sheetFormatPr baseColWidth="10" defaultColWidth="0" defaultRowHeight="15" x14ac:dyDescent="0.25"/>
  <cols>
    <col min="1" max="1" width="11.42578125" style="1" customWidth="1"/>
    <col min="2" max="2" width="9.28515625" customWidth="1"/>
    <col min="3" max="3" width="12.140625" customWidth="1"/>
    <col min="4" max="5" width="11.42578125" customWidth="1"/>
    <col min="6" max="6" width="15.140625" customWidth="1"/>
    <col min="7" max="7" width="12.5703125" customWidth="1"/>
    <col min="8" max="11" width="11.42578125" customWidth="1"/>
    <col min="12" max="12" width="11.42578125" style="1" customWidth="1"/>
    <col min="13" max="16384" width="11.42578125" hidden="1"/>
  </cols>
  <sheetData>
    <row r="1" spans="2:11" x14ac:dyDescent="0.25">
      <c r="B1" s="1"/>
      <c r="C1" s="1"/>
      <c r="D1" s="1"/>
      <c r="E1" s="1"/>
      <c r="F1" s="1"/>
      <c r="G1" s="1"/>
      <c r="H1" s="1"/>
      <c r="I1" s="1"/>
      <c r="J1" s="1"/>
      <c r="K1" s="1"/>
    </row>
    <row r="2" spans="2:11" ht="15.75" thickBot="1" x14ac:dyDescent="0.3">
      <c r="B2" s="1"/>
      <c r="C2" s="1"/>
      <c r="D2" s="1"/>
      <c r="E2" s="1"/>
      <c r="F2" s="1"/>
      <c r="G2" s="1"/>
      <c r="H2" s="1"/>
      <c r="I2" s="1"/>
      <c r="J2" s="1"/>
      <c r="K2" s="1"/>
    </row>
    <row r="3" spans="2:11" ht="15" customHeight="1" x14ac:dyDescent="0.25">
      <c r="B3" s="76" t="s">
        <v>200</v>
      </c>
      <c r="C3" s="88"/>
      <c r="D3" s="88"/>
      <c r="E3" s="34"/>
      <c r="F3" s="34"/>
      <c r="G3" s="3"/>
      <c r="H3" s="3"/>
      <c r="I3" s="3"/>
      <c r="J3" s="3"/>
      <c r="K3" s="4"/>
    </row>
    <row r="4" spans="2:11" x14ac:dyDescent="0.25">
      <c r="B4" s="89"/>
      <c r="C4" s="90"/>
      <c r="D4" s="90"/>
      <c r="E4" s="35"/>
      <c r="F4" s="35"/>
      <c r="G4" s="6"/>
      <c r="H4" s="6"/>
      <c r="I4" s="6"/>
      <c r="J4" s="6"/>
      <c r="K4" s="7"/>
    </row>
    <row r="5" spans="2:11" x14ac:dyDescent="0.25">
      <c r="B5" s="89"/>
      <c r="C5" s="90"/>
      <c r="D5" s="90"/>
      <c r="E5" s="6"/>
      <c r="F5" s="6"/>
      <c r="G5" s="6"/>
      <c r="H5" s="6"/>
      <c r="I5" s="6"/>
      <c r="J5" s="6"/>
      <c r="K5" s="7"/>
    </row>
    <row r="6" spans="2:11" x14ac:dyDescent="0.25">
      <c r="B6" s="89"/>
      <c r="C6" s="90"/>
      <c r="D6" s="90"/>
      <c r="E6" s="6"/>
      <c r="F6" s="6"/>
      <c r="G6" s="6"/>
      <c r="H6" s="6"/>
      <c r="I6" s="6"/>
      <c r="J6" s="6"/>
      <c r="K6" s="7"/>
    </row>
    <row r="7" spans="2:11" x14ac:dyDescent="0.25">
      <c r="B7" s="89"/>
      <c r="C7" s="90"/>
      <c r="D7" s="90"/>
      <c r="E7" s="6"/>
      <c r="F7" s="6"/>
      <c r="G7" s="6"/>
      <c r="H7" s="6"/>
      <c r="I7" s="6"/>
      <c r="J7" s="6"/>
      <c r="K7" s="7"/>
    </row>
    <row r="8" spans="2:11" x14ac:dyDescent="0.25">
      <c r="B8" s="89"/>
      <c r="C8" s="90"/>
      <c r="D8" s="90"/>
      <c r="E8" s="6"/>
      <c r="F8" s="6"/>
      <c r="G8" s="6"/>
      <c r="H8" s="6"/>
      <c r="I8" s="6"/>
      <c r="J8" s="6"/>
      <c r="K8" s="7"/>
    </row>
    <row r="9" spans="2:11" x14ac:dyDescent="0.25">
      <c r="B9" s="89"/>
      <c r="C9" s="90"/>
      <c r="D9" s="90"/>
      <c r="E9" s="6"/>
      <c r="F9" s="6"/>
      <c r="G9" s="6"/>
      <c r="H9" s="6"/>
      <c r="I9" s="6"/>
      <c r="J9" s="6"/>
      <c r="K9" s="7"/>
    </row>
    <row r="10" spans="2:11" x14ac:dyDescent="0.25">
      <c r="B10" s="89"/>
      <c r="C10" s="90"/>
      <c r="D10" s="90"/>
      <c r="E10" s="6"/>
      <c r="F10" s="6"/>
      <c r="G10" s="6"/>
      <c r="H10" s="6"/>
      <c r="I10" s="6"/>
      <c r="J10" s="6"/>
      <c r="K10" s="7"/>
    </row>
    <row r="11" spans="2:11" x14ac:dyDescent="0.25">
      <c r="B11" s="5"/>
      <c r="C11" s="6"/>
      <c r="D11" s="6"/>
      <c r="E11" s="6"/>
      <c r="F11" s="6"/>
      <c r="G11" s="6"/>
      <c r="H11" s="6"/>
      <c r="I11" s="6"/>
      <c r="J11" s="6"/>
      <c r="K11" s="7"/>
    </row>
    <row r="12" spans="2:11" x14ac:dyDescent="0.25">
      <c r="B12" s="5"/>
      <c r="C12" s="6"/>
      <c r="D12" s="6" t="s">
        <v>199</v>
      </c>
      <c r="E12" s="6"/>
      <c r="F12" s="6"/>
      <c r="G12" s="6"/>
      <c r="H12" s="6"/>
      <c r="I12" s="6"/>
      <c r="J12" s="6"/>
      <c r="K12" s="7"/>
    </row>
    <row r="13" spans="2:11" x14ac:dyDescent="0.25">
      <c r="B13" s="5"/>
      <c r="C13" s="6"/>
      <c r="D13" s="6"/>
      <c r="E13" s="6"/>
      <c r="F13" s="6"/>
      <c r="G13" s="6"/>
      <c r="H13" s="6"/>
      <c r="I13" s="6"/>
      <c r="J13" s="6"/>
      <c r="K13" s="7"/>
    </row>
    <row r="14" spans="2:11" x14ac:dyDescent="0.25">
      <c r="B14" s="25"/>
      <c r="C14" s="20"/>
      <c r="D14" s="20"/>
      <c r="E14" s="20"/>
      <c r="F14" s="20"/>
      <c r="G14" s="20"/>
      <c r="H14" s="20"/>
      <c r="I14" s="20"/>
      <c r="J14" s="20"/>
      <c r="K14" s="26"/>
    </row>
    <row r="15" spans="2:11" x14ac:dyDescent="0.25">
      <c r="B15" s="5" t="s">
        <v>149</v>
      </c>
      <c r="C15" s="6"/>
      <c r="D15" s="93"/>
      <c r="E15" s="93"/>
      <c r="F15" s="83" t="s">
        <v>148</v>
      </c>
      <c r="G15" s="83"/>
      <c r="H15" s="93"/>
      <c r="I15" s="93"/>
      <c r="J15" s="79" t="s">
        <v>150</v>
      </c>
      <c r="K15" s="95"/>
    </row>
    <row r="16" spans="2:11" x14ac:dyDescent="0.25">
      <c r="B16" s="98"/>
      <c r="C16" s="93"/>
      <c r="D16" s="92" t="s">
        <v>151</v>
      </c>
      <c r="E16" s="92"/>
      <c r="F16" s="32"/>
      <c r="G16" s="32"/>
      <c r="H16" s="79" t="s">
        <v>152</v>
      </c>
      <c r="I16" s="79"/>
      <c r="J16" s="79"/>
      <c r="K16" s="95"/>
    </row>
    <row r="17" spans="2:11" x14ac:dyDescent="0.25">
      <c r="B17" s="96"/>
      <c r="C17" s="97"/>
      <c r="D17" s="6" t="s">
        <v>156</v>
      </c>
      <c r="E17" s="6"/>
      <c r="F17" s="93"/>
      <c r="G17" s="93"/>
      <c r="H17" s="93"/>
      <c r="I17" s="6" t="s">
        <v>153</v>
      </c>
      <c r="J17" s="93"/>
      <c r="K17" s="94"/>
    </row>
    <row r="18" spans="2:11" x14ac:dyDescent="0.25">
      <c r="B18" s="91" t="s">
        <v>154</v>
      </c>
      <c r="C18" s="92"/>
      <c r="D18" s="93"/>
      <c r="E18" s="93"/>
      <c r="F18" s="79" t="s">
        <v>155</v>
      </c>
      <c r="G18" s="79"/>
      <c r="H18" s="79"/>
      <c r="I18" s="93"/>
      <c r="J18" s="93"/>
      <c r="K18" s="94"/>
    </row>
    <row r="19" spans="2:11" x14ac:dyDescent="0.25">
      <c r="B19" s="78" t="s">
        <v>157</v>
      </c>
      <c r="C19" s="79"/>
      <c r="D19" s="79"/>
      <c r="E19" s="79"/>
      <c r="F19" s="93"/>
      <c r="G19" s="93"/>
      <c r="H19" s="79" t="s">
        <v>158</v>
      </c>
      <c r="I19" s="79"/>
      <c r="J19" s="79"/>
      <c r="K19" s="95"/>
    </row>
    <row r="20" spans="2:11" x14ac:dyDescent="0.25">
      <c r="B20" s="98"/>
      <c r="C20" s="93"/>
      <c r="D20" s="79" t="s">
        <v>159</v>
      </c>
      <c r="E20" s="79"/>
      <c r="F20" s="97"/>
      <c r="G20" s="97"/>
      <c r="H20" s="2"/>
      <c r="I20" s="2"/>
      <c r="J20" s="2"/>
      <c r="K20" s="21"/>
    </row>
    <row r="21" spans="2:11" x14ac:dyDescent="0.25">
      <c r="B21" s="25"/>
      <c r="C21" s="20"/>
      <c r="D21" s="20"/>
      <c r="E21" s="20"/>
      <c r="F21" s="20"/>
      <c r="G21" s="20"/>
      <c r="H21" s="2"/>
      <c r="I21" s="2"/>
      <c r="J21" s="2"/>
      <c r="K21" s="21"/>
    </row>
    <row r="22" spans="2:11" ht="15" customHeight="1" x14ac:dyDescent="0.25">
      <c r="B22" s="22"/>
      <c r="C22" s="23"/>
      <c r="D22" s="23"/>
      <c r="E22" s="23"/>
      <c r="F22" s="23"/>
      <c r="G22" s="23"/>
      <c r="H22" s="23"/>
      <c r="I22" s="23"/>
      <c r="J22" s="23"/>
      <c r="K22" s="24"/>
    </row>
    <row r="23" spans="2:11" x14ac:dyDescent="0.25">
      <c r="B23" s="100" t="s">
        <v>160</v>
      </c>
      <c r="C23" s="101"/>
      <c r="D23" s="101"/>
      <c r="E23" s="101"/>
      <c r="F23" s="101"/>
      <c r="G23" s="101"/>
      <c r="H23" s="101"/>
      <c r="I23" s="101"/>
      <c r="J23" s="101"/>
      <c r="K23" s="102"/>
    </row>
    <row r="24" spans="2:11" x14ac:dyDescent="0.25">
      <c r="B24" s="100"/>
      <c r="C24" s="101"/>
      <c r="D24" s="101"/>
      <c r="E24" s="101"/>
      <c r="F24" s="101"/>
      <c r="G24" s="101"/>
      <c r="H24" s="101"/>
      <c r="I24" s="101"/>
      <c r="J24" s="101"/>
      <c r="K24" s="102"/>
    </row>
    <row r="25" spans="2:11" x14ac:dyDescent="0.25">
      <c r="B25" s="100"/>
      <c r="C25" s="101"/>
      <c r="D25" s="101"/>
      <c r="E25" s="101"/>
      <c r="F25" s="101"/>
      <c r="G25" s="101"/>
      <c r="H25" s="101"/>
      <c r="I25" s="101"/>
      <c r="J25" s="101"/>
      <c r="K25" s="102"/>
    </row>
    <row r="26" spans="2:11" x14ac:dyDescent="0.25">
      <c r="B26" s="100"/>
      <c r="C26" s="101"/>
      <c r="D26" s="101"/>
      <c r="E26" s="101"/>
      <c r="F26" s="101"/>
      <c r="G26" s="101"/>
      <c r="H26" s="101"/>
      <c r="I26" s="101"/>
      <c r="J26" s="101"/>
      <c r="K26" s="102"/>
    </row>
    <row r="27" spans="2:11" x14ac:dyDescent="0.25">
      <c r="B27" s="100" t="s">
        <v>161</v>
      </c>
      <c r="C27" s="103"/>
      <c r="D27" s="103"/>
      <c r="E27" s="103"/>
      <c r="F27" s="103"/>
      <c r="G27" s="103"/>
      <c r="H27" s="103"/>
      <c r="I27" s="103"/>
      <c r="J27" s="103"/>
      <c r="K27" s="104"/>
    </row>
    <row r="28" spans="2:11" x14ac:dyDescent="0.25">
      <c r="B28" s="105"/>
      <c r="C28" s="103"/>
      <c r="D28" s="103"/>
      <c r="E28" s="103"/>
      <c r="F28" s="103"/>
      <c r="G28" s="103"/>
      <c r="H28" s="103"/>
      <c r="I28" s="103"/>
      <c r="J28" s="103"/>
      <c r="K28" s="104"/>
    </row>
    <row r="29" spans="2:11" x14ac:dyDescent="0.25">
      <c r="B29" s="105"/>
      <c r="C29" s="103"/>
      <c r="D29" s="103"/>
      <c r="E29" s="103"/>
      <c r="F29" s="103"/>
      <c r="G29" s="103"/>
      <c r="H29" s="103"/>
      <c r="I29" s="103"/>
      <c r="J29" s="103"/>
      <c r="K29" s="104"/>
    </row>
    <row r="30" spans="2:11" x14ac:dyDescent="0.25">
      <c r="B30" s="105"/>
      <c r="C30" s="103"/>
      <c r="D30" s="103"/>
      <c r="E30" s="103"/>
      <c r="F30" s="103"/>
      <c r="G30" s="103"/>
      <c r="H30" s="103"/>
      <c r="I30" s="103"/>
      <c r="J30" s="103"/>
      <c r="K30" s="104"/>
    </row>
    <row r="31" spans="2:11" x14ac:dyDescent="0.25">
      <c r="B31" s="105"/>
      <c r="C31" s="103"/>
      <c r="D31" s="103"/>
      <c r="E31" s="103"/>
      <c r="F31" s="103"/>
      <c r="G31" s="103"/>
      <c r="H31" s="103"/>
      <c r="I31" s="103"/>
      <c r="J31" s="103"/>
      <c r="K31" s="104"/>
    </row>
    <row r="32" spans="2:11" x14ac:dyDescent="0.25">
      <c r="B32" s="105"/>
      <c r="C32" s="103"/>
      <c r="D32" s="103"/>
      <c r="E32" s="103"/>
      <c r="F32" s="103"/>
      <c r="G32" s="103"/>
      <c r="H32" s="103"/>
      <c r="I32" s="103"/>
      <c r="J32" s="103"/>
      <c r="K32" s="104"/>
    </row>
    <row r="33" spans="2:11" x14ac:dyDescent="0.25">
      <c r="B33" s="105"/>
      <c r="C33" s="103"/>
      <c r="D33" s="103"/>
      <c r="E33" s="103"/>
      <c r="F33" s="103"/>
      <c r="G33" s="103"/>
      <c r="H33" s="103"/>
      <c r="I33" s="103"/>
      <c r="J33" s="103"/>
      <c r="K33" s="104"/>
    </row>
    <row r="34" spans="2:11" x14ac:dyDescent="0.25">
      <c r="B34" s="105"/>
      <c r="C34" s="103"/>
      <c r="D34" s="103"/>
      <c r="E34" s="103"/>
      <c r="F34" s="103"/>
      <c r="G34" s="103"/>
      <c r="H34" s="103"/>
      <c r="I34" s="103"/>
      <c r="J34" s="103"/>
      <c r="K34" s="104"/>
    </row>
    <row r="35" spans="2:11" x14ac:dyDescent="0.25">
      <c r="B35" s="105"/>
      <c r="C35" s="103"/>
      <c r="D35" s="103"/>
      <c r="E35" s="103"/>
      <c r="F35" s="103"/>
      <c r="G35" s="103"/>
      <c r="H35" s="103"/>
      <c r="I35" s="103"/>
      <c r="J35" s="103"/>
      <c r="K35" s="104"/>
    </row>
    <row r="36" spans="2:11" x14ac:dyDescent="0.25">
      <c r="B36" s="105"/>
      <c r="C36" s="103"/>
      <c r="D36" s="103"/>
      <c r="E36" s="103"/>
      <c r="F36" s="103"/>
      <c r="G36" s="103"/>
      <c r="H36" s="103"/>
      <c r="I36" s="103"/>
      <c r="J36" s="103"/>
      <c r="K36" s="104"/>
    </row>
    <row r="37" spans="2:11" x14ac:dyDescent="0.25">
      <c r="B37" s="105"/>
      <c r="C37" s="103"/>
      <c r="D37" s="103"/>
      <c r="E37" s="103"/>
      <c r="F37" s="103"/>
      <c r="G37" s="103"/>
      <c r="H37" s="103"/>
      <c r="I37" s="103"/>
      <c r="J37" s="103"/>
      <c r="K37" s="104"/>
    </row>
    <row r="38" spans="2:11" x14ac:dyDescent="0.25">
      <c r="B38" s="105"/>
      <c r="C38" s="103"/>
      <c r="D38" s="103"/>
      <c r="E38" s="103"/>
      <c r="F38" s="103"/>
      <c r="G38" s="103"/>
      <c r="H38" s="103"/>
      <c r="I38" s="103"/>
      <c r="J38" s="103"/>
      <c r="K38" s="104"/>
    </row>
    <row r="39" spans="2:11" x14ac:dyDescent="0.25">
      <c r="B39" s="105"/>
      <c r="C39" s="103"/>
      <c r="D39" s="103"/>
      <c r="E39" s="103"/>
      <c r="F39" s="103"/>
      <c r="G39" s="103"/>
      <c r="H39" s="103"/>
      <c r="I39" s="103"/>
      <c r="J39" s="103"/>
      <c r="K39" s="104"/>
    </row>
    <row r="40" spans="2:11" x14ac:dyDescent="0.25">
      <c r="B40" s="105"/>
      <c r="C40" s="103"/>
      <c r="D40" s="103"/>
      <c r="E40" s="103"/>
      <c r="F40" s="103"/>
      <c r="G40" s="103"/>
      <c r="H40" s="103"/>
      <c r="I40" s="103"/>
      <c r="J40" s="103"/>
      <c r="K40" s="104"/>
    </row>
    <row r="41" spans="2:11" x14ac:dyDescent="0.25">
      <c r="B41" s="105"/>
      <c r="C41" s="103"/>
      <c r="D41" s="103"/>
      <c r="E41" s="103"/>
      <c r="F41" s="103"/>
      <c r="G41" s="103"/>
      <c r="H41" s="103"/>
      <c r="I41" s="103"/>
      <c r="J41" s="103"/>
      <c r="K41" s="104"/>
    </row>
    <row r="42" spans="2:11" x14ac:dyDescent="0.25">
      <c r="B42" s="105"/>
      <c r="C42" s="103"/>
      <c r="D42" s="103"/>
      <c r="E42" s="103"/>
      <c r="F42" s="103"/>
      <c r="G42" s="103"/>
      <c r="H42" s="103"/>
      <c r="I42" s="103"/>
      <c r="J42" s="103"/>
      <c r="K42" s="104"/>
    </row>
    <row r="43" spans="2:11" x14ac:dyDescent="0.25">
      <c r="B43" s="105"/>
      <c r="C43" s="103"/>
      <c r="D43" s="103"/>
      <c r="E43" s="103"/>
      <c r="F43" s="103"/>
      <c r="G43" s="103"/>
      <c r="H43" s="103"/>
      <c r="I43" s="103"/>
      <c r="J43" s="103"/>
      <c r="K43" s="104"/>
    </row>
    <row r="44" spans="2:11" x14ac:dyDescent="0.25">
      <c r="B44" s="105"/>
      <c r="C44" s="103"/>
      <c r="D44" s="103"/>
      <c r="E44" s="103"/>
      <c r="F44" s="103"/>
      <c r="G44" s="103"/>
      <c r="H44" s="103"/>
      <c r="I44" s="103"/>
      <c r="J44" s="103"/>
      <c r="K44" s="104"/>
    </row>
    <row r="45" spans="2:11" x14ac:dyDescent="0.25">
      <c r="B45" s="105"/>
      <c r="C45" s="103"/>
      <c r="D45" s="103"/>
      <c r="E45" s="103"/>
      <c r="F45" s="103"/>
      <c r="G45" s="103"/>
      <c r="H45" s="103"/>
      <c r="I45" s="103"/>
      <c r="J45" s="103"/>
      <c r="K45" s="104"/>
    </row>
    <row r="46" spans="2:11" x14ac:dyDescent="0.25">
      <c r="B46" s="105"/>
      <c r="C46" s="103"/>
      <c r="D46" s="103"/>
      <c r="E46" s="103"/>
      <c r="F46" s="103"/>
      <c r="G46" s="103"/>
      <c r="H46" s="103"/>
      <c r="I46" s="103"/>
      <c r="J46" s="103"/>
      <c r="K46" s="104"/>
    </row>
    <row r="47" spans="2:11" x14ac:dyDescent="0.25">
      <c r="B47" s="105"/>
      <c r="C47" s="103"/>
      <c r="D47" s="103"/>
      <c r="E47" s="103"/>
      <c r="F47" s="103"/>
      <c r="G47" s="103"/>
      <c r="H47" s="103"/>
      <c r="I47" s="103"/>
      <c r="J47" s="103"/>
      <c r="K47" s="104"/>
    </row>
    <row r="48" spans="2:11" x14ac:dyDescent="0.25">
      <c r="B48" s="105"/>
      <c r="C48" s="103"/>
      <c r="D48" s="103"/>
      <c r="E48" s="103"/>
      <c r="F48" s="103"/>
      <c r="G48" s="103"/>
      <c r="H48" s="103"/>
      <c r="I48" s="103"/>
      <c r="J48" s="103"/>
      <c r="K48" s="104"/>
    </row>
    <row r="49" spans="2:11" x14ac:dyDescent="0.25">
      <c r="B49" s="105"/>
      <c r="C49" s="103"/>
      <c r="D49" s="103"/>
      <c r="E49" s="103"/>
      <c r="F49" s="103"/>
      <c r="G49" s="103"/>
      <c r="H49" s="103"/>
      <c r="I49" s="103"/>
      <c r="J49" s="103"/>
      <c r="K49" s="104"/>
    </row>
    <row r="50" spans="2:11" x14ac:dyDescent="0.25">
      <c r="B50" s="105"/>
      <c r="C50" s="103"/>
      <c r="D50" s="103"/>
      <c r="E50" s="103"/>
      <c r="F50" s="103"/>
      <c r="G50" s="103"/>
      <c r="H50" s="103"/>
      <c r="I50" s="103"/>
      <c r="J50" s="103"/>
      <c r="K50" s="104"/>
    </row>
    <row r="51" spans="2:11" x14ac:dyDescent="0.25">
      <c r="B51" s="105"/>
      <c r="C51" s="103"/>
      <c r="D51" s="103"/>
      <c r="E51" s="103"/>
      <c r="F51" s="103"/>
      <c r="G51" s="103"/>
      <c r="H51" s="103"/>
      <c r="I51" s="103"/>
      <c r="J51" s="103"/>
      <c r="K51" s="104"/>
    </row>
    <row r="52" spans="2:11" x14ac:dyDescent="0.25">
      <c r="B52" s="105"/>
      <c r="C52" s="103"/>
      <c r="D52" s="103"/>
      <c r="E52" s="103"/>
      <c r="F52" s="103"/>
      <c r="G52" s="103"/>
      <c r="H52" s="103"/>
      <c r="I52" s="103"/>
      <c r="J52" s="103"/>
      <c r="K52" s="104"/>
    </row>
    <row r="53" spans="2:11" x14ac:dyDescent="0.25">
      <c r="B53" s="105"/>
      <c r="C53" s="103"/>
      <c r="D53" s="103"/>
      <c r="E53" s="103"/>
      <c r="F53" s="103"/>
      <c r="G53" s="103"/>
      <c r="H53" s="103"/>
      <c r="I53" s="103"/>
      <c r="J53" s="103"/>
      <c r="K53" s="104"/>
    </row>
    <row r="54" spans="2:11" x14ac:dyDescent="0.25">
      <c r="B54" s="105"/>
      <c r="C54" s="103"/>
      <c r="D54" s="103"/>
      <c r="E54" s="103"/>
      <c r="F54" s="103"/>
      <c r="G54" s="103"/>
      <c r="H54" s="103"/>
      <c r="I54" s="103"/>
      <c r="J54" s="103"/>
      <c r="K54" s="104"/>
    </row>
    <row r="55" spans="2:11" x14ac:dyDescent="0.25">
      <c r="B55" s="78"/>
      <c r="C55" s="79"/>
      <c r="D55" s="79"/>
      <c r="E55" s="79"/>
      <c r="F55" s="79"/>
      <c r="G55" s="79"/>
      <c r="H55" s="79"/>
      <c r="I55" s="79"/>
      <c r="J55" s="79"/>
      <c r="K55" s="95"/>
    </row>
    <row r="56" spans="2:11" x14ac:dyDescent="0.25">
      <c r="B56" s="78" t="s">
        <v>162</v>
      </c>
      <c r="C56" s="79"/>
      <c r="D56" s="79"/>
      <c r="E56" s="79"/>
      <c r="F56" s="79"/>
      <c r="G56" s="79"/>
      <c r="H56" s="79"/>
      <c r="I56" s="93"/>
      <c r="J56" s="93"/>
      <c r="K56" s="94"/>
    </row>
    <row r="57" spans="2:11" x14ac:dyDescent="0.25">
      <c r="B57" s="78"/>
      <c r="C57" s="79"/>
      <c r="D57" s="79"/>
      <c r="E57" s="79"/>
      <c r="F57" s="79"/>
      <c r="G57" s="79"/>
      <c r="H57" s="79"/>
      <c r="I57" s="79"/>
      <c r="J57" s="79"/>
      <c r="K57" s="95"/>
    </row>
    <row r="58" spans="2:11" ht="15.75" thickBot="1" x14ac:dyDescent="0.3">
      <c r="B58" s="79" t="s">
        <v>163</v>
      </c>
      <c r="C58" s="79"/>
      <c r="D58" s="33"/>
      <c r="E58" s="79" t="s">
        <v>164</v>
      </c>
      <c r="F58" s="79"/>
      <c r="G58" s="99"/>
      <c r="H58" s="99"/>
      <c r="I58" s="27" t="s">
        <v>165</v>
      </c>
      <c r="J58" s="99"/>
      <c r="K58" s="72"/>
    </row>
    <row r="59" spans="2:11" x14ac:dyDescent="0.25">
      <c r="B59" s="28"/>
      <c r="C59" s="2"/>
      <c r="D59" s="2"/>
      <c r="E59" s="2"/>
      <c r="F59" s="2"/>
      <c r="G59" s="2"/>
      <c r="H59" s="2"/>
      <c r="I59" s="2"/>
      <c r="J59" s="2"/>
      <c r="K59" s="21"/>
    </row>
    <row r="60" spans="2:11" x14ac:dyDescent="0.25">
      <c r="B60" s="28"/>
      <c r="C60" s="2"/>
      <c r="D60" s="2"/>
      <c r="E60" s="2"/>
      <c r="F60" s="2"/>
      <c r="G60" s="2"/>
      <c r="H60" s="2"/>
      <c r="I60" s="2"/>
      <c r="J60" s="2"/>
      <c r="K60" s="21"/>
    </row>
    <row r="61" spans="2:11" x14ac:dyDescent="0.25">
      <c r="B61" s="28"/>
      <c r="C61" s="79" t="s">
        <v>166</v>
      </c>
      <c r="D61" s="79"/>
      <c r="E61" s="79"/>
      <c r="F61" s="2"/>
      <c r="G61" s="79" t="s">
        <v>167</v>
      </c>
      <c r="H61" s="79"/>
      <c r="I61" s="79"/>
      <c r="J61" s="2"/>
      <c r="K61" s="21"/>
    </row>
    <row r="62" spans="2:11" x14ac:dyDescent="0.25">
      <c r="B62" s="28"/>
      <c r="C62" s="2"/>
      <c r="D62" s="2"/>
      <c r="E62" s="2"/>
      <c r="F62" s="2"/>
      <c r="G62" s="2"/>
      <c r="H62" s="2"/>
      <c r="I62" s="2"/>
      <c r="J62" s="2"/>
      <c r="K62" s="21"/>
    </row>
    <row r="63" spans="2:11" ht="15.75" thickBot="1" x14ac:dyDescent="0.3">
      <c r="B63" s="28"/>
      <c r="C63" s="99"/>
      <c r="D63" s="99"/>
      <c r="E63" s="99"/>
      <c r="F63" s="2"/>
      <c r="G63" s="99"/>
      <c r="H63" s="99"/>
      <c r="I63" s="99"/>
      <c r="J63" s="2"/>
      <c r="K63" s="21"/>
    </row>
    <row r="64" spans="2:11" x14ac:dyDescent="0.25">
      <c r="B64" s="28"/>
      <c r="C64" s="2"/>
      <c r="D64" s="2"/>
      <c r="E64" s="2"/>
      <c r="F64" s="2"/>
      <c r="G64" s="2"/>
      <c r="H64" s="2"/>
      <c r="I64" s="2"/>
      <c r="J64" s="2"/>
      <c r="K64" s="21"/>
    </row>
    <row r="65" spans="2:11" x14ac:dyDescent="0.25">
      <c r="B65" s="28"/>
      <c r="C65" s="2"/>
      <c r="D65" s="2"/>
      <c r="E65" s="2"/>
      <c r="F65" s="2"/>
      <c r="G65" s="2"/>
      <c r="H65" s="2"/>
      <c r="I65" s="2"/>
      <c r="J65" s="2"/>
      <c r="K65" s="21"/>
    </row>
    <row r="66" spans="2:11" x14ac:dyDescent="0.25">
      <c r="B66" s="28"/>
      <c r="C66" s="2"/>
      <c r="D66" s="2"/>
      <c r="E66" s="2"/>
      <c r="F66" s="2"/>
      <c r="G66" s="2"/>
      <c r="H66" s="2"/>
      <c r="I66" s="2"/>
      <c r="J66" s="2"/>
      <c r="K66" s="21"/>
    </row>
    <row r="67" spans="2:11" x14ac:dyDescent="0.25">
      <c r="B67" s="28"/>
      <c r="C67" s="2"/>
      <c r="D67" s="2"/>
      <c r="E67" s="2"/>
      <c r="F67" s="2"/>
      <c r="G67" s="2"/>
      <c r="H67" s="2"/>
      <c r="I67" s="2"/>
      <c r="J67" s="2"/>
      <c r="K67" s="21"/>
    </row>
    <row r="68" spans="2:11" x14ac:dyDescent="0.25">
      <c r="B68" s="28"/>
      <c r="C68" s="2"/>
      <c r="D68" s="2"/>
      <c r="E68" s="2"/>
      <c r="F68" s="2"/>
      <c r="G68" s="2"/>
      <c r="H68" s="2"/>
      <c r="I68" s="2"/>
      <c r="J68" s="2"/>
      <c r="K68" s="21"/>
    </row>
    <row r="69" spans="2:11" x14ac:dyDescent="0.25">
      <c r="B69" s="28"/>
      <c r="C69" s="2"/>
      <c r="D69" s="2"/>
      <c r="E69" s="2"/>
      <c r="F69" s="2"/>
      <c r="G69" s="2"/>
      <c r="H69" s="2"/>
      <c r="I69" s="2"/>
      <c r="J69" s="2"/>
      <c r="K69" s="21"/>
    </row>
    <row r="70" spans="2:11" x14ac:dyDescent="0.25">
      <c r="B70" s="28"/>
      <c r="C70" s="2"/>
      <c r="D70" s="2"/>
      <c r="E70" s="2"/>
      <c r="F70" s="2"/>
      <c r="G70" s="2"/>
      <c r="H70" s="2"/>
      <c r="I70" s="2"/>
      <c r="J70" s="2"/>
      <c r="K70" s="21"/>
    </row>
    <row r="71" spans="2:11" ht="15.75" thickBot="1" x14ac:dyDescent="0.3">
      <c r="B71" s="29"/>
      <c r="C71" s="30"/>
      <c r="D71" s="30"/>
      <c r="E71" s="30"/>
      <c r="F71" s="30"/>
      <c r="G71" s="30"/>
      <c r="H71" s="30"/>
      <c r="I71" s="30"/>
      <c r="J71" s="30"/>
      <c r="K71" s="31"/>
    </row>
  </sheetData>
  <mergeCells count="35">
    <mergeCell ref="C61:E61"/>
    <mergeCell ref="C63:E63"/>
    <mergeCell ref="G61:I61"/>
    <mergeCell ref="G63:I63"/>
    <mergeCell ref="B23:K26"/>
    <mergeCell ref="B27:K54"/>
    <mergeCell ref="B55:K55"/>
    <mergeCell ref="B57:K57"/>
    <mergeCell ref="B58:C58"/>
    <mergeCell ref="B56:H56"/>
    <mergeCell ref="I56:K56"/>
    <mergeCell ref="E58:F58"/>
    <mergeCell ref="G58:H58"/>
    <mergeCell ref="J58:K58"/>
    <mergeCell ref="B19:E19"/>
    <mergeCell ref="F19:G19"/>
    <mergeCell ref="H19:K19"/>
    <mergeCell ref="B20:C20"/>
    <mergeCell ref="D20:E20"/>
    <mergeCell ref="F20:G20"/>
    <mergeCell ref="B3:D10"/>
    <mergeCell ref="B18:C18"/>
    <mergeCell ref="D18:E18"/>
    <mergeCell ref="F18:H18"/>
    <mergeCell ref="I18:K18"/>
    <mergeCell ref="F17:H17"/>
    <mergeCell ref="H16:K16"/>
    <mergeCell ref="B17:C17"/>
    <mergeCell ref="J17:K17"/>
    <mergeCell ref="D15:E15"/>
    <mergeCell ref="F15:G15"/>
    <mergeCell ref="H15:I15"/>
    <mergeCell ref="J15:K15"/>
    <mergeCell ref="B16:C16"/>
    <mergeCell ref="D16:E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B.D CONTRATO TERMINO INDEFINIDO</vt:lpstr>
      <vt:lpstr>CONTRATO</vt:lpstr>
      <vt:lpstr>B.D CONTRATO OBRA Y LABOR</vt:lpstr>
      <vt:lpstr>CONTRATO OBRA Y LABOR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Aprendiz</dc:creator>
  <cp:lastModifiedBy>Jonathan CADC</cp:lastModifiedBy>
  <dcterms:created xsi:type="dcterms:W3CDTF">2014-03-06T10:25:10Z</dcterms:created>
  <dcterms:modified xsi:type="dcterms:W3CDTF">2014-05-23T10:47:32Z</dcterms:modified>
</cp:coreProperties>
</file>